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svg" ContentType="image/svg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tables/table11.xml" ContentType="application/vnd.openxmlformats-officedocument.spreadsheetml.table+xml"/>
  <Override PartName="/xl/tables/table12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C:\Users\peeyo\Desktop\ELI5\"/>
    </mc:Choice>
  </mc:AlternateContent>
  <xr:revisionPtr revIDLastSave="0" documentId="13_ncr:11_{FE7ADFC3-CAE1-4B87-AB6D-A1D52CD988DE}" xr6:coauthVersionLast="47" xr6:coauthVersionMax="47" xr10:uidLastSave="{00000000-0000-0000-0000-000000000000}"/>
  <bookViews>
    <workbookView xWindow="28680" yWindow="-120" windowWidth="29040" windowHeight="15720" activeTab="1" xr2:uid="{00000000-000D-0000-FFFF-FFFF00000000}"/>
  </bookViews>
  <sheets>
    <sheet name="Start" sheetId="2" r:id="rId1"/>
    <sheet name="Personal Monthly Budget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6" i="1" l="1"/>
  <c r="E17" i="1"/>
  <c r="E18" i="1"/>
  <c r="E19" i="1"/>
  <c r="E20" i="1"/>
  <c r="E21" i="1"/>
  <c r="E22" i="1"/>
  <c r="E23" i="1"/>
  <c r="E24" i="1"/>
  <c r="E25" i="1"/>
  <c r="C12" i="1"/>
  <c r="C7" i="1"/>
  <c r="J75" i="1"/>
  <c r="J73" i="1"/>
  <c r="J65" i="1"/>
  <c r="J66" i="1"/>
  <c r="J67" i="1"/>
  <c r="J68" i="1"/>
  <c r="J56" i="1"/>
  <c r="J57" i="1"/>
  <c r="J58" i="1"/>
  <c r="J49" i="1"/>
  <c r="J50" i="1"/>
  <c r="J51" i="1"/>
  <c r="J41" i="1"/>
  <c r="J42" i="1"/>
  <c r="J43" i="1"/>
  <c r="J44" i="1"/>
  <c r="J30" i="1"/>
  <c r="J31" i="1"/>
  <c r="J32" i="1"/>
  <c r="J33" i="1"/>
  <c r="J34" i="1"/>
  <c r="J35" i="1"/>
  <c r="J16" i="1"/>
  <c r="J17" i="1"/>
  <c r="J18" i="1"/>
  <c r="J19" i="1"/>
  <c r="J20" i="1"/>
  <c r="J21" i="1"/>
  <c r="J22" i="1"/>
  <c r="J23" i="1"/>
  <c r="J24" i="1"/>
  <c r="E65" i="1"/>
  <c r="E66" i="1"/>
  <c r="E67" i="1"/>
  <c r="E68" i="1"/>
  <c r="E69" i="1"/>
  <c r="E70" i="1"/>
  <c r="E71" i="1"/>
  <c r="E56" i="1"/>
  <c r="E57" i="1"/>
  <c r="E58" i="1"/>
  <c r="E59" i="1"/>
  <c r="E60" i="1"/>
  <c r="E49" i="1"/>
  <c r="E50" i="1"/>
  <c r="E51" i="1"/>
  <c r="E41" i="1"/>
  <c r="E42" i="1"/>
  <c r="E43" i="1"/>
  <c r="E44" i="1"/>
  <c r="E30" i="1"/>
  <c r="E31" i="1"/>
  <c r="E32" i="1"/>
  <c r="E33" i="1"/>
  <c r="E34" i="1"/>
  <c r="E35" i="1"/>
  <c r="E36" i="1"/>
  <c r="E26" i="1" l="1"/>
  <c r="E52" i="1"/>
  <c r="J77" i="1"/>
  <c r="H4" i="1"/>
  <c r="E37" i="1"/>
  <c r="J69" i="1"/>
  <c r="J52" i="1"/>
  <c r="J36" i="1"/>
  <c r="E45" i="1"/>
  <c r="E61" i="1"/>
  <c r="J25" i="1"/>
  <c r="J59" i="1"/>
  <c r="H6" i="1"/>
  <c r="H8" i="1" s="1"/>
  <c r="J45" i="1"/>
  <c r="E72" i="1"/>
</calcChain>
</file>

<file path=xl/sharedStrings.xml><?xml version="1.0" encoding="utf-8"?>
<sst xmlns="http://schemas.openxmlformats.org/spreadsheetml/2006/main" count="159" uniqueCount="85">
  <si>
    <t>Income 1</t>
  </si>
  <si>
    <t>Extra income</t>
  </si>
  <si>
    <t>Total monthly income</t>
  </si>
  <si>
    <t>Difference</t>
  </si>
  <si>
    <t>Mortgage or rent</t>
  </si>
  <si>
    <t>Video/DVD</t>
  </si>
  <si>
    <t>Phone</t>
  </si>
  <si>
    <t>CDs</t>
  </si>
  <si>
    <t>Electricity</t>
  </si>
  <si>
    <t>Movies</t>
  </si>
  <si>
    <t>Gas</t>
  </si>
  <si>
    <t>Concerts</t>
  </si>
  <si>
    <t>Water and sewer</t>
  </si>
  <si>
    <t>Sporting events</t>
  </si>
  <si>
    <t>Cable</t>
  </si>
  <si>
    <t>Live theater</t>
  </si>
  <si>
    <t>Waste removal</t>
  </si>
  <si>
    <t>Other</t>
  </si>
  <si>
    <t>Maintenance or repairs</t>
  </si>
  <si>
    <t>Supplies</t>
  </si>
  <si>
    <t>Personal</t>
  </si>
  <si>
    <t>Vehicle payment</t>
  </si>
  <si>
    <t>Student</t>
  </si>
  <si>
    <t>Bus/taxi fare</t>
  </si>
  <si>
    <t>Credit card</t>
  </si>
  <si>
    <t>Insurance</t>
  </si>
  <si>
    <t>Licensing</t>
  </si>
  <si>
    <t>Fuel</t>
  </si>
  <si>
    <t>Maintenance</t>
  </si>
  <si>
    <t>Federal</t>
  </si>
  <si>
    <t>State</t>
  </si>
  <si>
    <t>Home</t>
  </si>
  <si>
    <t>Local</t>
  </si>
  <si>
    <t>Health</t>
  </si>
  <si>
    <t>Life</t>
  </si>
  <si>
    <t>Retirement account</t>
  </si>
  <si>
    <t>Investment account</t>
  </si>
  <si>
    <t>Groceries</t>
  </si>
  <si>
    <t>Dining out</t>
  </si>
  <si>
    <t>Charity 1</t>
  </si>
  <si>
    <t>Charity 2</t>
  </si>
  <si>
    <t>Food</t>
  </si>
  <si>
    <t>Charity 3</t>
  </si>
  <si>
    <t>Medical</t>
  </si>
  <si>
    <t>Grooming</t>
  </si>
  <si>
    <t>Toys</t>
  </si>
  <si>
    <t>Attorney</t>
  </si>
  <si>
    <t>Alimony</t>
  </si>
  <si>
    <t>Payments on lien or judgment</t>
  </si>
  <si>
    <t>Hair/nails</t>
  </si>
  <si>
    <t>Clothing</t>
  </si>
  <si>
    <t>Dry cleaning</t>
  </si>
  <si>
    <t>Health club</t>
  </si>
  <si>
    <t>Organization dues or fees</t>
  </si>
  <si>
    <t>Subtotal</t>
  </si>
  <si>
    <t>Note: </t>
  </si>
  <si>
    <t>Additional instructions have been provided in column A in PERSONAL MONTHLY BUDGET worksheet. This text has been intentionally hidden. To remove text, select column A, then select DELETE. To unhide text, select column A, then change font color.</t>
  </si>
  <si>
    <t>To learn more about tables in the worksheet, press SHIFT and then F10 within a table, select the TABLE option, and then select ALTERNATIVE TEXT.</t>
  </si>
  <si>
    <t>Housing</t>
  </si>
  <si>
    <t>Entertainment</t>
  </si>
  <si>
    <t>Transportation</t>
  </si>
  <si>
    <t>Loans</t>
  </si>
  <si>
    <t>Taxes</t>
  </si>
  <si>
    <t>Pets</t>
  </si>
  <si>
    <t>Legal</t>
  </si>
  <si>
    <r>
      <t xml:space="preserve">Difference
</t>
    </r>
    <r>
      <rPr>
        <sz val="14"/>
        <color theme="1" tint="0.24994659260841701"/>
        <rFont val="Calibri"/>
        <family val="2"/>
        <scheme val="minor"/>
      </rPr>
      <t>(Actual minus projected)</t>
    </r>
  </si>
  <si>
    <t>• Enter expenses incurred on various categories in respective tables.</t>
  </si>
  <si>
    <t>Use this personal monthly budget worksheet to track your projected and actual monthly income and projected and actual cost.</t>
  </si>
  <si>
    <t>• Projected balance, actual balance, and difference are auto-calculated.</t>
  </si>
  <si>
    <t>About this template</t>
  </si>
  <si>
    <t>Personal monthly budget</t>
  </si>
  <si>
    <t>Projected monthly income</t>
  </si>
  <si>
    <t>Actual monthly income</t>
  </si>
  <si>
    <r>
      <t xml:space="preserve">Actual balance
</t>
    </r>
    <r>
      <rPr>
        <sz val="14"/>
        <color theme="1" tint="0.24994659260841701"/>
        <rFont val="Calibri"/>
        <family val="2"/>
        <scheme val="minor"/>
      </rPr>
      <t>(Actual income minus expenses)</t>
    </r>
  </si>
  <si>
    <t>Projected
cost</t>
  </si>
  <si>
    <t>Actual 
cost</t>
  </si>
  <si>
    <t>Projected 
cost</t>
  </si>
  <si>
    <t>Savings or investments</t>
  </si>
  <si>
    <t>Gifts and donations</t>
  </si>
  <si>
    <t>Personal care</t>
  </si>
  <si>
    <t>Total projected cost</t>
  </si>
  <si>
    <t>Total actual cost</t>
  </si>
  <si>
    <t>Total difference</t>
  </si>
  <si>
    <r>
      <t xml:space="preserve">Projected balance
</t>
    </r>
    <r>
      <rPr>
        <sz val="14"/>
        <color theme="1"/>
        <rFont val="Calibri"/>
        <family val="2"/>
        <scheme val="minor"/>
      </rPr>
      <t>(Projected income minus expenses)</t>
    </r>
  </si>
  <si>
    <t>Category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</si>
</sst>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4">
    <numFmt numFmtId="164" formatCode="&quot;$&quot;#,##0.00_);[Red]\(&quot;$&quot;#,##0.00\)"/>
    <numFmt numFmtId="165" formatCode="&quot;$&quot;#,##0.00"/>
    <numFmt numFmtId="166" formatCode="[&lt;=9999999]###\-####;\(###\)\ ###\-####"/>
    <numFmt numFmtId="170" formatCode="&quot;₹&quot;\ #,##0.00_);[Red]\(&quot;₹&quot;\ #,##0.00\)"/>
  </numFmts>
  <fonts count="31" x14ac:knownFonts="1">
    <font>
      <sz val="10"/>
      <color theme="1" tint="0.2499465926084170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 tint="0.24994659260841701"/>
      <name val="Calibri"/>
      <family val="2"/>
      <scheme val="major"/>
    </font>
    <font>
      <b/>
      <sz val="10"/>
      <color theme="1" tint="0.24994659260841701"/>
      <name val="Calibri"/>
      <family val="2"/>
      <scheme val="major"/>
    </font>
    <font>
      <sz val="22"/>
      <color theme="3" tint="0.24994659260841701"/>
      <name val="Calibri"/>
      <family val="2"/>
      <scheme val="major"/>
    </font>
    <font>
      <sz val="11"/>
      <color theme="0"/>
      <name val="Calibri"/>
      <family val="2"/>
      <scheme val="minor"/>
    </font>
    <font>
      <sz val="10"/>
      <color theme="0"/>
      <name val="Calibri"/>
      <family val="2"/>
      <scheme val="minor"/>
    </font>
    <font>
      <sz val="11"/>
      <color theme="4" tint="-0.499984740745262"/>
      <name val="Calibri"/>
      <family val="2"/>
      <scheme val="minor"/>
    </font>
    <font>
      <sz val="12"/>
      <color theme="1" tint="0.24994659260841701"/>
      <name val="Calibri"/>
      <family val="2"/>
      <scheme val="minor"/>
    </font>
    <font>
      <b/>
      <sz val="14"/>
      <color theme="1" tint="0.34998626667073579"/>
      <name val="Calibri"/>
      <family val="2"/>
      <scheme val="minor"/>
    </font>
    <font>
      <sz val="12"/>
      <color theme="1" tint="0.34998626667073579"/>
      <name val="Calibri"/>
      <family val="2"/>
      <scheme val="minor"/>
    </font>
    <font>
      <b/>
      <sz val="12"/>
      <color theme="1" tint="0.34998626667073579"/>
      <name val="Calibri"/>
      <family val="2"/>
      <scheme val="minor"/>
    </font>
    <font>
      <b/>
      <sz val="12"/>
      <color theme="1" tint="0.24994659260841701"/>
      <name val="Calibri"/>
      <family val="2"/>
      <scheme val="minor"/>
    </font>
    <font>
      <b/>
      <sz val="14"/>
      <color theme="8"/>
      <name val="Calibri"/>
      <family val="2"/>
      <scheme val="minor"/>
    </font>
    <font>
      <sz val="14"/>
      <color theme="1" tint="0.24994659260841701"/>
      <name val="Calibri"/>
      <family val="2"/>
      <scheme val="minor"/>
    </font>
    <font>
      <sz val="12"/>
      <name val="Calibri"/>
      <family val="2"/>
      <scheme val="minor"/>
    </font>
    <font>
      <b/>
      <sz val="20"/>
      <color theme="8"/>
      <name val="Calibri"/>
      <family val="2"/>
      <scheme val="major"/>
    </font>
    <font>
      <sz val="10"/>
      <color theme="8"/>
      <name val="Calibri"/>
      <family val="2"/>
      <scheme val="major"/>
    </font>
    <font>
      <sz val="12"/>
      <color theme="1"/>
      <name val="Calibri"/>
      <family val="2"/>
      <scheme val="minor"/>
    </font>
    <font>
      <sz val="22"/>
      <color theme="3" tint="0.24994659260841701"/>
      <name val="Calibri"/>
      <family val="2"/>
      <scheme val="minor"/>
    </font>
    <font>
      <b/>
      <sz val="14"/>
      <color theme="1" tint="0.24994659260841701"/>
      <name val="Calibri"/>
      <family val="2"/>
      <scheme val="minor"/>
    </font>
    <font>
      <b/>
      <sz val="10"/>
      <color theme="1" tint="0.24994659260841701"/>
      <name val="Calibri"/>
      <family val="2"/>
      <scheme val="minor"/>
    </font>
    <font>
      <b/>
      <sz val="12"/>
      <name val="Calibri"/>
      <family val="2"/>
      <scheme val="minor"/>
    </font>
    <font>
      <b/>
      <sz val="20"/>
      <color theme="1" tint="0.34998626667073579"/>
      <name val="Calibri"/>
      <family val="2"/>
      <scheme val="major"/>
    </font>
    <font>
      <sz val="10"/>
      <color theme="0"/>
      <name val="Calibri"/>
      <family val="2"/>
      <scheme val="major"/>
    </font>
    <font>
      <sz val="12"/>
      <color theme="1" tint="0.24994659260841701"/>
      <name val="Calibri"/>
      <family val="2"/>
      <scheme val="major"/>
    </font>
    <font>
      <b/>
      <sz val="40"/>
      <color theme="4"/>
      <name val="Calibri"/>
      <family val="2"/>
      <scheme val="major"/>
    </font>
    <font>
      <b/>
      <sz val="20"/>
      <color theme="4"/>
      <name val="Calibri"/>
      <family val="2"/>
      <scheme val="major"/>
    </font>
    <font>
      <sz val="14"/>
      <color theme="4"/>
      <name val="Calibri"/>
      <family val="2"/>
      <scheme val="maj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8" tint="0.3999450666829432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medium">
        <color theme="4" tint="-0.24994659260841701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6795556505021"/>
      </left>
      <right/>
      <top style="thin">
        <color theme="0" tint="-0.14996795556505021"/>
      </top>
      <bottom style="thin">
        <color theme="0" tint="-0.14996795556505021"/>
      </bottom>
      <diagonal/>
    </border>
    <border>
      <left/>
      <right style="thin">
        <color theme="0" tint="-0.14996795556505021"/>
      </right>
      <top/>
      <bottom style="thin">
        <color theme="0" tint="-0.14996795556505021"/>
      </bottom>
      <diagonal/>
    </border>
    <border>
      <left style="thin">
        <color theme="0" tint="-0.14996795556505021"/>
      </left>
      <right/>
      <top/>
      <bottom style="thin">
        <color theme="0" tint="-0.14996795556505021"/>
      </bottom>
      <diagonal/>
    </border>
    <border>
      <left/>
      <right style="thin">
        <color theme="0" tint="-0.14996795556505021"/>
      </right>
      <top/>
      <bottom style="thin">
        <color theme="0" tint="-0.14993743705557422"/>
      </bottom>
      <diagonal/>
    </border>
    <border>
      <left style="thin">
        <color theme="0" tint="-0.14996795556505021"/>
      </left>
      <right/>
      <top/>
      <bottom style="thin">
        <color theme="0" tint="-0.14993743705557422"/>
      </bottom>
      <diagonal/>
    </border>
    <border>
      <left/>
      <right style="thin">
        <color theme="0" tint="-0.499984740745262"/>
      </right>
      <top/>
      <bottom style="thin">
        <color theme="8"/>
      </bottom>
      <diagonal/>
    </border>
    <border>
      <left style="thin">
        <color theme="0" tint="-0.499984740745262"/>
      </left>
      <right/>
      <top/>
      <bottom style="thin">
        <color theme="8"/>
      </bottom>
      <diagonal/>
    </border>
    <border>
      <left/>
      <right style="thin">
        <color theme="0" tint="-0.14990691854609822"/>
      </right>
      <top style="thin">
        <color theme="0" tint="-0.14996795556505021"/>
      </top>
      <bottom style="thin">
        <color theme="0" tint="-0.14993743705557422"/>
      </bottom>
      <diagonal/>
    </border>
    <border>
      <left style="thin">
        <color theme="0" tint="-0.14990691854609822"/>
      </left>
      <right/>
      <top style="thin">
        <color theme="0" tint="-0.14996795556505021"/>
      </top>
      <bottom style="thin">
        <color theme="0" tint="-0.14993743705557422"/>
      </bottom>
      <diagonal/>
    </border>
  </borders>
  <cellStyleXfs count="6">
    <xf numFmtId="0" fontId="0" fillId="0" borderId="0"/>
    <xf numFmtId="0" fontId="4" fillId="0" borderId="1" applyNumberFormat="0" applyFill="0" applyAlignment="0" applyProtection="0"/>
    <xf numFmtId="0" fontId="2" fillId="0" borderId="2" applyNumberFormat="0" applyFill="0" applyBorder="0" applyAlignment="0" applyProtection="0"/>
    <xf numFmtId="0" fontId="3" fillId="0" borderId="3" applyNumberFormat="0" applyFill="0" applyBorder="0" applyAlignment="0" applyProtection="0"/>
    <xf numFmtId="166" fontId="7" fillId="0" borderId="0" applyFont="0" applyFill="0" applyBorder="0" applyAlignment="0" applyProtection="0"/>
    <xf numFmtId="14" fontId="7" fillId="0" borderId="0" applyFont="0" applyFill="0" applyBorder="0" applyAlignment="0" applyProtection="0"/>
  </cellStyleXfs>
  <cellXfs count="91">
    <xf numFmtId="0" fontId="0" fillId="0" borderId="0" xfId="0"/>
    <xf numFmtId="0" fontId="1" fillId="0" borderId="0" xfId="0" applyFont="1"/>
    <xf numFmtId="0" fontId="2" fillId="0" borderId="0" xfId="0" applyFont="1"/>
    <xf numFmtId="0" fontId="5" fillId="0" borderId="0" xfId="0" applyFont="1"/>
    <xf numFmtId="0" fontId="6" fillId="0" borderId="0" xfId="0" applyFont="1"/>
    <xf numFmtId="0" fontId="8" fillId="0" borderId="0" xfId="0" applyFont="1"/>
    <xf numFmtId="0" fontId="5" fillId="0" borderId="0" xfId="0" applyFont="1" applyAlignment="1">
      <alignment wrapText="1"/>
    </xf>
    <xf numFmtId="0" fontId="8" fillId="0" borderId="0" xfId="0" applyFont="1" applyAlignment="1">
      <alignment vertical="center" wrapText="1"/>
    </xf>
    <xf numFmtId="0" fontId="14" fillId="0" borderId="0" xfId="0" applyFont="1" applyAlignment="1">
      <alignment vertical="center" wrapText="1"/>
    </xf>
    <xf numFmtId="0" fontId="9" fillId="0" borderId="0" xfId="0" applyFont="1" applyAlignment="1">
      <alignment wrapText="1"/>
    </xf>
    <xf numFmtId="0" fontId="16" fillId="0" borderId="0" xfId="0" applyFont="1" applyAlignment="1">
      <alignment horizontal="left" vertical="center" indent="1"/>
    </xf>
    <xf numFmtId="0" fontId="17" fillId="0" borderId="0" xfId="0" applyFont="1" applyAlignment="1">
      <alignment horizontal="left" vertical="center" indent="1"/>
    </xf>
    <xf numFmtId="0" fontId="19" fillId="2" borderId="0" xfId="1" applyFont="1" applyFill="1" applyBorder="1"/>
    <xf numFmtId="0" fontId="0" fillId="0" borderId="0" xfId="2" applyFont="1" applyBorder="1" applyAlignment="1">
      <alignment vertical="center" wrapText="1"/>
    </xf>
    <xf numFmtId="0" fontId="10" fillId="2" borderId="8" xfId="2" applyFont="1" applyFill="1" applyBorder="1" applyAlignment="1">
      <alignment horizontal="left" vertical="center" indent="1"/>
    </xf>
    <xf numFmtId="0" fontId="0" fillId="0" borderId="0" xfId="2" applyFont="1" applyBorder="1" applyAlignment="1">
      <alignment vertical="center"/>
    </xf>
    <xf numFmtId="0" fontId="10" fillId="2" borderId="6" xfId="2" applyFont="1" applyFill="1" applyBorder="1" applyAlignment="1">
      <alignment horizontal="left" vertical="center" indent="1"/>
    </xf>
    <xf numFmtId="164" fontId="10" fillId="2" borderId="7" xfId="0" applyNumberFormat="1" applyFont="1" applyFill="1" applyBorder="1" applyAlignment="1">
      <alignment horizontal="center" vertical="center"/>
    </xf>
    <xf numFmtId="0" fontId="9" fillId="3" borderId="12" xfId="2" applyFont="1" applyFill="1" applyBorder="1" applyAlignment="1">
      <alignment horizontal="left" vertical="center" indent="1"/>
    </xf>
    <xf numFmtId="164" fontId="11" fillId="3" borderId="13" xfId="0" applyNumberFormat="1" applyFont="1" applyFill="1" applyBorder="1" applyAlignment="1">
      <alignment horizontal="center" vertical="center"/>
    </xf>
    <xf numFmtId="0" fontId="0" fillId="0" borderId="0" xfId="2" applyFont="1" applyBorder="1" applyAlignment="1">
      <alignment horizontal="left" vertical="center"/>
    </xf>
    <xf numFmtId="0" fontId="10" fillId="2" borderId="4" xfId="2" applyFont="1" applyFill="1" applyBorder="1" applyAlignment="1">
      <alignment horizontal="left" vertical="center" indent="1"/>
    </xf>
    <xf numFmtId="164" fontId="10" fillId="2" borderId="5" xfId="0" applyNumberFormat="1" applyFont="1" applyFill="1" applyBorder="1" applyAlignment="1">
      <alignment horizontal="center" vertical="center"/>
    </xf>
    <xf numFmtId="164" fontId="21" fillId="0" borderId="0" xfId="0" applyNumberFormat="1" applyFont="1" applyAlignment="1">
      <alignment vertical="center"/>
    </xf>
    <xf numFmtId="0" fontId="15" fillId="2" borderId="0" xfId="2" applyFont="1" applyFill="1" applyBorder="1" applyAlignment="1">
      <alignment vertical="center"/>
    </xf>
    <xf numFmtId="164" fontId="22" fillId="2" borderId="0" xfId="0" applyNumberFormat="1" applyFont="1" applyFill="1" applyAlignment="1">
      <alignment vertical="center"/>
    </xf>
    <xf numFmtId="0" fontId="0" fillId="0" borderId="0" xfId="0" applyAlignment="1">
      <alignment horizontal="center"/>
    </xf>
    <xf numFmtId="0" fontId="23" fillId="0" borderId="0" xfId="0" applyFont="1"/>
    <xf numFmtId="0" fontId="24" fillId="0" borderId="0" xfId="0" applyFont="1"/>
    <xf numFmtId="0" fontId="0" fillId="0" borderId="0" xfId="0" applyAlignment="1">
      <alignment vertical="center"/>
    </xf>
    <xf numFmtId="0" fontId="26" fillId="0" borderId="0" xfId="2" applyFont="1" applyFill="1" applyBorder="1" applyAlignment="1">
      <alignment horizontal="left" vertical="center" indent="11"/>
    </xf>
    <xf numFmtId="0" fontId="27" fillId="0" borderId="0" xfId="0" applyFont="1" applyAlignment="1">
      <alignment horizontal="left" vertical="center" indent="1"/>
    </xf>
    <xf numFmtId="0" fontId="27" fillId="2" borderId="0" xfId="2" applyFont="1" applyFill="1" applyBorder="1" applyAlignment="1">
      <alignment horizontal="left" vertical="center" indent="1"/>
    </xf>
    <xf numFmtId="0" fontId="9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9" fillId="2" borderId="0" xfId="0" applyFont="1" applyFill="1" applyAlignment="1">
      <alignment horizontal="center" vertical="center" wrapText="1"/>
    </xf>
    <xf numFmtId="0" fontId="9" fillId="2" borderId="0" xfId="0" applyFont="1" applyFill="1" applyAlignment="1">
      <alignment horizontal="center" vertical="center"/>
    </xf>
    <xf numFmtId="0" fontId="10" fillId="0" borderId="0" xfId="0" applyFont="1" applyAlignment="1">
      <alignment horizontal="left" vertical="center" indent="1"/>
    </xf>
    <xf numFmtId="0" fontId="10" fillId="2" borderId="0" xfId="0" applyFont="1" applyFill="1" applyAlignment="1">
      <alignment horizontal="left" vertical="center" indent="1"/>
    </xf>
    <xf numFmtId="165" fontId="10" fillId="2" borderId="0" xfId="0" applyNumberFormat="1" applyFont="1" applyFill="1" applyAlignment="1">
      <alignment horizontal="center" vertical="center"/>
    </xf>
    <xf numFmtId="0" fontId="9" fillId="3" borderId="0" xfId="0" applyFont="1" applyFill="1" applyAlignment="1">
      <alignment horizontal="left" vertical="center" indent="1"/>
    </xf>
    <xf numFmtId="0" fontId="9" fillId="0" borderId="0" xfId="0" applyFont="1" applyAlignment="1">
      <alignment horizontal="left" vertical="center" indent="1"/>
    </xf>
    <xf numFmtId="0" fontId="8" fillId="0" borderId="0" xfId="0" applyFont="1" applyAlignment="1">
      <alignment horizontal="center"/>
    </xf>
    <xf numFmtId="0" fontId="13" fillId="2" borderId="0" xfId="0" applyFont="1" applyFill="1" applyAlignment="1">
      <alignment horizontal="left" vertical="center" indent="1"/>
    </xf>
    <xf numFmtId="165" fontId="8" fillId="2" borderId="0" xfId="0" applyNumberFormat="1" applyFont="1" applyFill="1" applyAlignment="1">
      <alignment horizontal="center" vertical="center"/>
    </xf>
    <xf numFmtId="0" fontId="25" fillId="0" borderId="0" xfId="0" applyFont="1"/>
    <xf numFmtId="165" fontId="8" fillId="2" borderId="0" xfId="0" applyNumberFormat="1" applyFont="1" applyFill="1" applyAlignment="1">
      <alignment horizontal="left" vertical="center" indent="1"/>
    </xf>
    <xf numFmtId="0" fontId="13" fillId="2" borderId="0" xfId="0" applyFont="1" applyFill="1" applyAlignment="1">
      <alignment vertical="center"/>
    </xf>
    <xf numFmtId="165" fontId="8" fillId="2" borderId="0" xfId="0" applyNumberFormat="1" applyFont="1" applyFill="1" applyAlignment="1">
      <alignment vertical="center"/>
    </xf>
    <xf numFmtId="0" fontId="11" fillId="2" borderId="0" xfId="0" applyFont="1" applyFill="1" applyAlignment="1">
      <alignment horizontal="left" vertical="center" indent="1"/>
    </xf>
    <xf numFmtId="165" fontId="10" fillId="2" borderId="0" xfId="0" applyNumberFormat="1" applyFont="1" applyFill="1" applyAlignment="1">
      <alignment horizontal="left" vertical="center"/>
    </xf>
    <xf numFmtId="0" fontId="12" fillId="2" borderId="0" xfId="0" applyFont="1" applyFill="1" applyAlignment="1">
      <alignment horizontal="left" vertical="center" indent="1"/>
    </xf>
    <xf numFmtId="0" fontId="12" fillId="0" borderId="0" xfId="0" applyFont="1" applyAlignment="1">
      <alignment vertical="center"/>
    </xf>
    <xf numFmtId="165" fontId="8" fillId="0" borderId="0" xfId="0" applyNumberFormat="1" applyFont="1" applyAlignment="1">
      <alignment vertical="center"/>
    </xf>
    <xf numFmtId="165" fontId="13" fillId="2" borderId="0" xfId="0" applyNumberFormat="1" applyFont="1" applyFill="1" applyAlignment="1">
      <alignment vertical="center"/>
    </xf>
    <xf numFmtId="0" fontId="12" fillId="2" borderId="0" xfId="0" applyFont="1" applyFill="1" applyAlignment="1">
      <alignment vertical="center"/>
    </xf>
    <xf numFmtId="0" fontId="9" fillId="0" borderId="0" xfId="0" applyFont="1" applyAlignment="1">
      <alignment horizontal="left" vertical="center" wrapText="1" indent="1"/>
    </xf>
    <xf numFmtId="0" fontId="27" fillId="0" borderId="0" xfId="0" applyFont="1" applyAlignment="1">
      <alignment horizontal="left" vertical="center" indent="1"/>
    </xf>
    <xf numFmtId="0" fontId="16" fillId="0" borderId="0" xfId="0" applyFont="1" applyAlignment="1">
      <alignment horizontal="left" vertical="center" indent="1"/>
    </xf>
    <xf numFmtId="0" fontId="27" fillId="2" borderId="0" xfId="0" applyFont="1" applyFill="1" applyAlignment="1">
      <alignment horizontal="left" vertical="center" indent="1"/>
    </xf>
    <xf numFmtId="0" fontId="16" fillId="2" borderId="0" xfId="0" applyFont="1" applyFill="1" applyAlignment="1">
      <alignment horizontal="left" vertical="center" indent="1"/>
    </xf>
    <xf numFmtId="0" fontId="27" fillId="2" borderId="0" xfId="0" applyFont="1" applyFill="1" applyAlignment="1">
      <alignment vertical="center"/>
    </xf>
    <xf numFmtId="0" fontId="16" fillId="2" borderId="0" xfId="0" applyFont="1" applyFill="1" applyAlignment="1">
      <alignment vertical="center"/>
    </xf>
    <xf numFmtId="0" fontId="20" fillId="4" borderId="0" xfId="2" applyFont="1" applyFill="1" applyBorder="1" applyAlignment="1">
      <alignment horizontal="left" vertical="center" wrapText="1" indent="1"/>
    </xf>
    <xf numFmtId="0" fontId="20" fillId="5" borderId="0" xfId="2" applyFont="1" applyFill="1" applyBorder="1" applyAlignment="1">
      <alignment horizontal="left" vertical="center" wrapText="1" indent="1"/>
    </xf>
    <xf numFmtId="0" fontId="26" fillId="0" borderId="0" xfId="0" applyFont="1" applyAlignment="1">
      <alignment horizontal="left" vertical="center" indent="11"/>
    </xf>
    <xf numFmtId="0" fontId="8" fillId="0" borderId="0" xfId="0" applyFont="1" applyAlignment="1">
      <alignment horizontal="center"/>
    </xf>
    <xf numFmtId="0" fontId="20" fillId="6" borderId="0" xfId="2" applyFont="1" applyFill="1" applyBorder="1" applyAlignment="1">
      <alignment horizontal="left" vertical="center" wrapText="1" indent="1"/>
    </xf>
    <xf numFmtId="0" fontId="29" fillId="7" borderId="0" xfId="2" applyFont="1" applyFill="1" applyBorder="1" applyAlignment="1">
      <alignment horizontal="left" vertical="center" wrapText="1" indent="1"/>
    </xf>
    <xf numFmtId="0" fontId="20" fillId="8" borderId="0" xfId="2" applyFont="1" applyFill="1" applyBorder="1" applyAlignment="1">
      <alignment horizontal="left" vertical="center" wrapText="1" indent="1"/>
    </xf>
    <xf numFmtId="0" fontId="20" fillId="9" borderId="0" xfId="2" applyFont="1" applyFill="1" applyBorder="1" applyAlignment="1">
      <alignment horizontal="left" vertical="center" wrapText="1" indent="1"/>
    </xf>
    <xf numFmtId="0" fontId="27" fillId="2" borderId="10" xfId="3" applyFont="1" applyFill="1" applyBorder="1" applyAlignment="1">
      <alignment horizontal="left" vertical="center" indent="1"/>
    </xf>
    <xf numFmtId="0" fontId="28" fillId="2" borderId="11" xfId="3" applyFont="1" applyFill="1" applyBorder="1" applyAlignment="1">
      <alignment horizontal="left" vertical="center" indent="1"/>
    </xf>
    <xf numFmtId="0" fontId="16" fillId="2" borderId="11" xfId="3" applyFont="1" applyFill="1" applyBorder="1" applyAlignment="1">
      <alignment horizontal="left" vertical="center" indent="1"/>
    </xf>
    <xf numFmtId="170" fontId="10" fillId="2" borderId="9" xfId="0" applyNumberFormat="1" applyFont="1" applyFill="1" applyBorder="1" applyAlignment="1">
      <alignment horizontal="center" vertical="center"/>
    </xf>
    <xf numFmtId="170" fontId="10" fillId="2" borderId="7" xfId="0" applyNumberFormat="1" applyFont="1" applyFill="1" applyBorder="1" applyAlignment="1">
      <alignment horizontal="center" vertical="center"/>
    </xf>
    <xf numFmtId="170" fontId="11" fillId="3" borderId="13" xfId="0" applyNumberFormat="1" applyFont="1" applyFill="1" applyBorder="1" applyAlignment="1">
      <alignment horizontal="center" vertical="center"/>
    </xf>
    <xf numFmtId="170" fontId="30" fillId="7" borderId="0" xfId="0" applyNumberFormat="1" applyFont="1" applyFill="1" applyAlignment="1">
      <alignment horizontal="center" vertical="center"/>
    </xf>
    <xf numFmtId="170" fontId="14" fillId="8" borderId="0" xfId="0" applyNumberFormat="1" applyFont="1" applyFill="1" applyAlignment="1">
      <alignment horizontal="center" vertical="center"/>
    </xf>
    <xf numFmtId="170" fontId="9" fillId="9" borderId="0" xfId="0" applyNumberFormat="1" applyFont="1" applyFill="1" applyAlignment="1">
      <alignment horizontal="center" vertical="center"/>
    </xf>
    <xf numFmtId="170" fontId="10" fillId="0" borderId="0" xfId="0" applyNumberFormat="1" applyFont="1" applyAlignment="1">
      <alignment horizontal="center" vertical="center"/>
    </xf>
    <xf numFmtId="170" fontId="15" fillId="0" borderId="0" xfId="0" applyNumberFormat="1" applyFont="1" applyAlignment="1">
      <alignment horizontal="center" vertical="center"/>
    </xf>
    <xf numFmtId="170" fontId="10" fillId="2" borderId="0" xfId="0" applyNumberFormat="1" applyFont="1" applyFill="1" applyAlignment="1">
      <alignment horizontal="center" vertical="center"/>
    </xf>
    <xf numFmtId="170" fontId="18" fillId="3" borderId="0" xfId="0" applyNumberFormat="1" applyFont="1" applyFill="1" applyAlignment="1">
      <alignment horizontal="center" vertical="center"/>
    </xf>
    <xf numFmtId="170" fontId="11" fillId="3" borderId="0" xfId="0" applyNumberFormat="1" applyFont="1" applyFill="1" applyAlignment="1">
      <alignment horizontal="center" vertical="center"/>
    </xf>
    <xf numFmtId="170" fontId="8" fillId="3" borderId="0" xfId="0" applyNumberFormat="1" applyFont="1" applyFill="1" applyAlignment="1">
      <alignment horizontal="center" vertical="center"/>
    </xf>
    <xf numFmtId="170" fontId="10" fillId="3" borderId="0" xfId="0" applyNumberFormat="1" applyFont="1" applyFill="1" applyAlignment="1">
      <alignment horizontal="center" vertical="center"/>
    </xf>
    <xf numFmtId="170" fontId="9" fillId="3" borderId="0" xfId="0" applyNumberFormat="1" applyFont="1" applyFill="1" applyAlignment="1">
      <alignment horizontal="center" vertical="center"/>
    </xf>
    <xf numFmtId="170" fontId="14" fillId="6" borderId="0" xfId="0" applyNumberFormat="1" applyFont="1" applyFill="1" applyAlignment="1">
      <alignment horizontal="center" vertical="center"/>
    </xf>
    <xf numFmtId="170" fontId="14" fillId="5" borderId="0" xfId="0" applyNumberFormat="1" applyFont="1" applyFill="1" applyAlignment="1">
      <alignment horizontal="center" vertical="center"/>
    </xf>
    <xf numFmtId="170" fontId="9" fillId="4" borderId="0" xfId="0" applyNumberFormat="1" applyFont="1" applyFill="1" applyAlignment="1">
      <alignment horizontal="center" vertical="center"/>
    </xf>
  </cellXfs>
  <cellStyles count="6">
    <cellStyle name="Date" xfId="5" xr:uid="{FE33F3B2-B201-45AD-A81E-81BCB12ED9D2}"/>
    <cellStyle name="Heading 1" xfId="1" builtinId="16" customBuiltin="1"/>
    <cellStyle name="Heading 2" xfId="2" builtinId="17" customBuiltin="1"/>
    <cellStyle name="Heading 3" xfId="3" builtinId="18" customBuiltin="1"/>
    <cellStyle name="Normal" xfId="0" builtinId="0" customBuiltin="1"/>
    <cellStyle name="Phone" xfId="4" xr:uid="{70E46558-98AC-446F-861A-54F270CBD905}"/>
  </cellStyles>
  <dxfs count="170">
    <dxf>
      <font>
        <b val="0"/>
        <i val="0"/>
        <strike val="0"/>
        <outline val="0"/>
        <shadow val="0"/>
        <u val="none"/>
        <vertAlign val="baseline"/>
        <sz val="12"/>
        <color theme="1" tint="0.34998626667073579"/>
        <name val="Calibri"/>
        <scheme val="minor"/>
      </font>
      <numFmt numFmtId="170" formatCode="&quot;₹&quot;\ #,##0.00_);[Red]\(&quot;₹&quot;\ #,##0.00\)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outline val="0"/>
        <shadow val="0"/>
        <u val="none"/>
        <vertAlign val="baseline"/>
        <sz val="12"/>
        <color theme="1" tint="0.34998626667073579"/>
        <name val="Calibri"/>
        <scheme val="minor"/>
      </font>
      <numFmt numFmtId="170" formatCode="&quot;₹&quot;\ #,##0.00_);[Red]\(&quot;₹&quot;\ #,##0.00\)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outline val="0"/>
        <shadow val="0"/>
        <u val="none"/>
        <vertAlign val="baseline"/>
        <sz val="12"/>
        <color theme="1" tint="0.34998626667073579"/>
        <name val="Calibri"/>
        <scheme val="minor"/>
      </font>
      <numFmt numFmtId="170" formatCode="&quot;₹&quot;\ #,##0.00_);[Red]\(&quot;₹&quot;\ #,##0.00\)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outline val="0"/>
        <shadow val="0"/>
        <u val="none"/>
        <vertAlign val="baseline"/>
        <sz val="12"/>
        <color theme="1" tint="0.34998626667073579"/>
        <name val="Calibri"/>
        <scheme val="minor"/>
      </font>
      <numFmt numFmtId="170" formatCode="&quot;₹&quot;\ #,##0.00_);[Red]\(&quot;₹&quot;\ #,##0.00\)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outline val="0"/>
        <shadow val="0"/>
        <u val="none"/>
        <vertAlign val="baseline"/>
        <sz val="12"/>
        <color theme="1" tint="0.34998626667073579"/>
        <name val="Calibri"/>
        <scheme val="minor"/>
      </font>
      <numFmt numFmtId="170" formatCode="&quot;₹&quot;\ #,##0.00_);[Red]\(&quot;₹&quot;\ #,##0.00\)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outline val="0"/>
        <shadow val="0"/>
        <u val="none"/>
        <vertAlign val="baseline"/>
        <sz val="12"/>
        <color theme="1" tint="0.34998626667073579"/>
        <name val="Calibri"/>
        <scheme val="minor"/>
      </font>
      <numFmt numFmtId="170" formatCode="&quot;₹&quot;\ #,##0.00_);[Red]\(&quot;₹&quot;\ #,##0.00\)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 tint="0.34998626667073579"/>
        <name val="Calibri"/>
        <scheme val="minor"/>
      </font>
      <numFmt numFmtId="170" formatCode="&quot;₹&quot;\ #,##0.00_);[Red]\(&quot;₹&quot;\ #,##0.00\)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 tint="0.34998626667073579"/>
        <name val="Calibri"/>
        <scheme val="minor"/>
      </font>
      <numFmt numFmtId="170" formatCode="&quot;₹&quot;\ #,##0.00_);[Red]\(&quot;₹&quot;\ #,##0.00\)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 tint="0.34998626667073579"/>
        <name val="Calibri"/>
        <scheme val="minor"/>
      </font>
      <numFmt numFmtId="170" formatCode="&quot;₹&quot;\ #,##0.00_);[Red]\(&quot;₹&quot;\ #,##0.00\)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outline val="0"/>
        <shadow val="0"/>
        <u val="none"/>
        <vertAlign val="baseline"/>
        <sz val="12"/>
        <color theme="1" tint="0.34998626667073579"/>
        <name val="Calibri"/>
        <scheme val="minor"/>
      </font>
      <numFmt numFmtId="170" formatCode="&quot;₹&quot;\ #,##0.00_);[Red]\(&quot;₹&quot;\ #,##0.00\)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outline val="0"/>
        <shadow val="0"/>
        <u val="none"/>
        <vertAlign val="baseline"/>
        <sz val="12"/>
        <color theme="1" tint="0.34998626667073579"/>
        <name val="Calibri"/>
        <scheme val="minor"/>
      </font>
      <numFmt numFmtId="170" formatCode="&quot;₹&quot;\ #,##0.00_);[Red]\(&quot;₹&quot;\ #,##0.00\)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outline val="0"/>
        <shadow val="0"/>
        <u val="none"/>
        <vertAlign val="baseline"/>
        <sz val="12"/>
        <color theme="1" tint="0.34998626667073579"/>
        <name val="Calibri"/>
        <scheme val="minor"/>
      </font>
      <numFmt numFmtId="170" formatCode="&quot;₹&quot;\ #,##0.00_);[Red]\(&quot;₹&quot;\ #,##0.00\)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outline val="0"/>
        <shadow val="0"/>
        <u val="none"/>
        <vertAlign val="baseline"/>
        <sz val="12"/>
        <color theme="1" tint="0.34998626667073579"/>
        <name val="Calibri"/>
        <scheme val="minor"/>
      </font>
      <numFmt numFmtId="170" formatCode="&quot;₹&quot;\ #,##0.00_);[Red]\(&quot;₹&quot;\ #,##0.00\)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outline val="0"/>
        <shadow val="0"/>
        <u val="none"/>
        <vertAlign val="baseline"/>
        <sz val="12"/>
        <color theme="1" tint="0.34998626667073579"/>
        <name val="Calibri"/>
        <scheme val="minor"/>
      </font>
      <numFmt numFmtId="170" formatCode="&quot;₹&quot;\ #,##0.00_);[Red]\(&quot;₹&quot;\ #,##0.00\)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outline val="0"/>
        <shadow val="0"/>
        <u val="none"/>
        <vertAlign val="baseline"/>
        <sz val="12"/>
        <color theme="1" tint="0.34998626667073579"/>
        <name val="Calibri"/>
        <scheme val="minor"/>
      </font>
      <numFmt numFmtId="170" formatCode="&quot;₹&quot;\ #,##0.00_);[Red]\(&quot;₹&quot;\ #,##0.00\)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outline val="0"/>
        <shadow val="0"/>
        <u val="none"/>
        <vertAlign val="baseline"/>
        <sz val="12"/>
        <color theme="1" tint="0.34998626667073579"/>
        <name val="Calibri"/>
        <scheme val="minor"/>
      </font>
      <numFmt numFmtId="170" formatCode="&quot;₹&quot;\ #,##0.00_);[Red]\(&quot;₹&quot;\ #,##0.00\)"/>
      <fill>
        <patternFill>
          <fgColor indexed="64"/>
          <bgColor theme="0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outline val="0"/>
        <shadow val="0"/>
        <u val="none"/>
        <vertAlign val="baseline"/>
        <sz val="12"/>
        <color theme="1" tint="0.34998626667073579"/>
        <name val="Calibri"/>
        <scheme val="minor"/>
      </font>
      <numFmt numFmtId="170" formatCode="&quot;₹&quot;\ #,##0.00_);[Red]\(&quot;₹&quot;\ #,##0.00\)"/>
      <fill>
        <patternFill>
          <fgColor indexed="64"/>
          <bgColor theme="0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outline val="0"/>
        <shadow val="0"/>
        <u val="none"/>
        <vertAlign val="baseline"/>
        <sz val="12"/>
        <color theme="1" tint="0.34998626667073579"/>
        <name val="Calibri"/>
        <scheme val="minor"/>
      </font>
      <numFmt numFmtId="170" formatCode="&quot;₹&quot;\ #,##0.00_);[Red]\(&quot;₹&quot;\ #,##0.00\)"/>
      <fill>
        <patternFill>
          <fgColor indexed="64"/>
          <bgColor theme="0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outline val="0"/>
        <shadow val="0"/>
        <u val="none"/>
        <vertAlign val="baseline"/>
        <sz val="12"/>
        <color theme="1" tint="0.34998626667073579"/>
        <name val="Calibri"/>
        <scheme val="minor"/>
      </font>
      <numFmt numFmtId="170" formatCode="&quot;₹&quot;\ #,##0.00_);[Red]\(&quot;₹&quot;\ #,##0.00\)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outline val="0"/>
        <shadow val="0"/>
        <u val="none"/>
        <vertAlign val="baseline"/>
        <sz val="12"/>
        <color theme="1" tint="0.34998626667073579"/>
        <name val="Calibri"/>
        <scheme val="minor"/>
      </font>
      <numFmt numFmtId="170" formatCode="&quot;₹&quot;\ #,##0.00_);[Red]\(&quot;₹&quot;\ #,##0.00\)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outline val="0"/>
        <shadow val="0"/>
        <u val="none"/>
        <vertAlign val="baseline"/>
        <sz val="12"/>
        <color theme="1" tint="0.34998626667073579"/>
        <name val="Calibri"/>
        <scheme val="minor"/>
      </font>
      <numFmt numFmtId="170" formatCode="&quot;₹&quot;\ #,##0.00_);[Red]\(&quot;₹&quot;\ #,##0.00\)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 tint="0.34998626667073579"/>
        <name val="Calibri"/>
        <scheme val="minor"/>
      </font>
      <numFmt numFmtId="170" formatCode="&quot;₹&quot;\ #,##0.00_);[Red]\(&quot;₹&quot;\ #,##0.00\)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 tint="0.34998626667073579"/>
        <name val="Calibri"/>
        <scheme val="minor"/>
      </font>
      <numFmt numFmtId="170" formatCode="&quot;₹&quot;\ #,##0.00_);[Red]\(&quot;₹&quot;\ #,##0.00\)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 tint="0.34998626667073579"/>
        <name val="Calibri"/>
        <scheme val="minor"/>
      </font>
      <numFmt numFmtId="170" formatCode="&quot;₹&quot;\ #,##0.00_);[Red]\(&quot;₹&quot;\ #,##0.00\)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 tint="0.34998626667073579"/>
        <name val="Calibri"/>
        <scheme val="minor"/>
      </font>
      <fill>
        <patternFill patternType="solid">
          <fgColor indexed="64"/>
          <bgColor theme="0"/>
        </patternFill>
      </fill>
      <alignment horizontal="left" vertical="center" textRotation="0" wrapText="0" indent="1" justifyLastLine="0" shrinkToFit="0" readingOrder="0"/>
    </dxf>
    <dxf>
      <font>
        <b val="0"/>
        <i val="0"/>
        <strike val="0"/>
        <outline val="0"/>
        <shadow val="0"/>
        <u val="none"/>
        <vertAlign val="baseline"/>
        <sz val="12"/>
        <color theme="1" tint="0.34998626667073579"/>
        <name val="Calibri"/>
        <scheme val="minor"/>
      </font>
      <numFmt numFmtId="170" formatCode="&quot;₹&quot;\ #,##0.00_);[Red]\(&quot;₹&quot;\ #,##0.00\)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outline val="0"/>
        <shadow val="0"/>
        <u val="none"/>
        <vertAlign val="baseline"/>
        <sz val="12"/>
        <color theme="1" tint="0.34998626667073579"/>
        <name val="Calibri"/>
        <scheme val="minor"/>
      </font>
      <numFmt numFmtId="170" formatCode="&quot;₹&quot;\ #,##0.00_);[Red]\(&quot;₹&quot;\ #,##0.00\)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outline val="0"/>
        <shadow val="0"/>
        <u val="none"/>
        <vertAlign val="baseline"/>
        <sz val="12"/>
        <color theme="1" tint="0.34998626667073579"/>
        <name val="Calibri"/>
        <scheme val="minor"/>
      </font>
      <numFmt numFmtId="170" formatCode="&quot;₹&quot;\ #,##0.00_);[Red]\(&quot;₹&quot;\ #,##0.00\)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 tint="0.24994659260841701"/>
        <name val="Calibri"/>
        <scheme val="minor"/>
      </font>
      <numFmt numFmtId="170" formatCode="&quot;₹&quot;\ #,##0.00_);[Red]\(&quot;₹&quot;\ #,##0.00\)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 tint="0.24994659260841701"/>
        <name val="Calibri"/>
        <scheme val="minor"/>
      </font>
      <numFmt numFmtId="170" formatCode="&quot;₹&quot;\ #,##0.00_);[Red]\(&quot;₹&quot;\ #,##0.00\)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 tint="0.24994659260841701"/>
        <name val="Calibri"/>
        <scheme val="minor"/>
      </font>
      <numFmt numFmtId="170" formatCode="&quot;₹&quot;\ #,##0.00_);[Red]\(&quot;₹&quot;\ #,##0.00\)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outline val="0"/>
        <shadow val="0"/>
        <u val="none"/>
        <vertAlign val="baseline"/>
        <sz val="12"/>
        <color theme="1" tint="0.34998626667073579"/>
        <name val="Calibri"/>
        <scheme val="minor"/>
      </font>
      <numFmt numFmtId="170" formatCode="&quot;₹&quot;\ #,##0.00_);[Red]\(&quot;₹&quot;\ #,##0.00\)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outline val="0"/>
        <shadow val="0"/>
        <u val="none"/>
        <vertAlign val="baseline"/>
        <sz val="12"/>
        <color theme="1" tint="0.34998626667073579"/>
        <name val="Calibri"/>
        <scheme val="minor"/>
      </font>
      <numFmt numFmtId="170" formatCode="&quot;₹&quot;\ #,##0.00_);[Red]\(&quot;₹&quot;\ #,##0.00\)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outline val="0"/>
        <shadow val="0"/>
        <u val="none"/>
        <vertAlign val="baseline"/>
        <sz val="12"/>
        <color theme="1" tint="0.34998626667073579"/>
        <name val="Calibri"/>
        <scheme val="minor"/>
      </font>
      <numFmt numFmtId="170" formatCode="&quot;₹&quot;\ #,##0.00_);[Red]\(&quot;₹&quot;\ #,##0.00\)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outline val="0"/>
        <shadow val="0"/>
        <u val="none"/>
        <vertAlign val="baseline"/>
        <sz val="12"/>
        <color theme="1" tint="0.34998626667073579"/>
        <name val="Calibri"/>
        <scheme val="minor"/>
      </font>
      <numFmt numFmtId="170" formatCode="&quot;₹&quot;\ #,##0.00_);[Red]\(&quot;₹&quot;\ #,##0.00\)"/>
      <fill>
        <patternFill patternType="none">
          <fgColor indexed="64"/>
          <bgColor auto="1"/>
        </patternFill>
      </fill>
    </dxf>
    <dxf>
      <font>
        <b val="0"/>
        <i val="0"/>
        <strike val="0"/>
        <outline val="0"/>
        <shadow val="0"/>
        <u val="none"/>
        <vertAlign val="baseline"/>
        <sz val="12"/>
        <color theme="1" tint="0.34998626667073579"/>
        <name val="Calibri"/>
        <scheme val="minor"/>
      </font>
      <numFmt numFmtId="170" formatCode="&quot;₹&quot;\ #,##0.00_);[Red]\(&quot;₹&quot;\ #,##0.00\)"/>
      <fill>
        <patternFill patternType="none">
          <fgColor indexed="64"/>
          <bgColor auto="1"/>
        </patternFill>
      </fill>
    </dxf>
    <dxf>
      <font>
        <b val="0"/>
        <i val="0"/>
        <strike val="0"/>
        <outline val="0"/>
        <shadow val="0"/>
        <u val="none"/>
        <vertAlign val="baseline"/>
        <sz val="12"/>
        <color theme="1" tint="0.34998626667073579"/>
        <name val="Calibri"/>
        <scheme val="minor"/>
      </font>
      <numFmt numFmtId="170" formatCode="&quot;₹&quot;\ #,##0.00_);[Red]\(&quot;₹&quot;\ #,##0.00\)"/>
      <fill>
        <patternFill patternType="none">
          <fgColor indexed="64"/>
          <bgColor auto="1"/>
        </patternFill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 tint="0.34998626667073579"/>
        <name val="Calibri"/>
        <family val="2"/>
        <scheme val="minor"/>
      </font>
      <numFmt numFmtId="165" formatCode="&quot;$&quot;#,##0.00"/>
      <fill>
        <patternFill patternType="solid">
          <fgColor indexed="64"/>
          <bgColor theme="0" tint="-4.9989318521683403E-2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 tint="0.34998626667073579"/>
        <name val="Calibri"/>
        <family val="2"/>
        <scheme val="minor"/>
      </font>
      <numFmt numFmtId="165" formatCode="&quot;$&quot;#,##0.00"/>
      <fill>
        <patternFill patternType="solid">
          <fgColor indexed="64"/>
          <bgColor theme="0" tint="-4.9989318521683403E-2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 tint="0.34998626667073579"/>
        <name val="Calibri"/>
        <family val="2"/>
        <scheme val="minor"/>
      </font>
      <numFmt numFmtId="165" formatCode="&quot;$&quot;#,##0.00"/>
      <fill>
        <patternFill patternType="solid">
          <fgColor indexed="64"/>
          <bgColor theme="0" tint="-4.9989318521683403E-2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theme="1" tint="0.34998626667073579"/>
        <name val="Calibri"/>
        <family val="2"/>
        <scheme val="minor"/>
      </font>
      <fill>
        <patternFill patternType="solid">
          <fgColor indexed="64"/>
          <bgColor theme="0" tint="-4.9989318521683403E-2"/>
        </patternFill>
      </fill>
      <alignment horizontal="left" vertical="center" textRotation="0" wrapText="0" indent="1" justifyLastLine="0" shrinkToFit="0" readingOrder="0"/>
    </dxf>
    <dxf>
      <font>
        <b val="0"/>
        <i val="0"/>
        <strike val="0"/>
        <outline val="0"/>
        <shadow val="0"/>
        <u val="none"/>
        <vertAlign val="baseline"/>
        <sz val="12"/>
        <color theme="1" tint="0.34998626667073579"/>
        <name val="Calibri"/>
        <scheme val="minor"/>
      </font>
      <fill>
        <patternFill patternType="solid">
          <fgColor indexed="64"/>
          <bgColor theme="0"/>
        </patternFill>
      </fill>
      <alignment horizontal="left" vertical="center" textRotation="0" wrapText="0" indent="1" justifyLastLine="0" shrinkToFit="0" readingOrder="0"/>
    </dxf>
    <dxf>
      <border>
        <top style="thin">
          <color theme="0" tint="-0.14993743705557422"/>
        </top>
      </border>
    </dxf>
    <dxf>
      <font>
        <strike val="0"/>
        <outline val="0"/>
        <shadow val="0"/>
        <u val="none"/>
        <vertAlign val="baseline"/>
        <sz val="12"/>
        <color theme="1" tint="0.34998626667073579"/>
        <name val="Calibri"/>
        <scheme val="minor"/>
      </font>
      <fill>
        <patternFill patternType="solid">
          <fgColor indexed="64"/>
          <bgColor theme="0" tint="-4.9989318521683403E-2"/>
        </patternFill>
      </fill>
      <border diagonalUp="0" diagonalDown="0" outline="0">
        <left style="thin">
          <color theme="0" tint="-0.14990691854609822"/>
        </left>
        <right style="thin">
          <color theme="0" tint="-0.14990691854609822"/>
        </right>
        <top/>
        <bottom/>
      </border>
    </dxf>
    <dxf>
      <font>
        <b val="0"/>
        <i val="0"/>
        <strike val="0"/>
        <outline val="0"/>
        <shadow val="0"/>
        <u val="none"/>
        <vertAlign val="baseline"/>
        <sz val="12"/>
        <color theme="1" tint="0.34998626667073579"/>
        <name val="Calibri"/>
        <scheme val="minor"/>
      </font>
      <fill>
        <patternFill patternType="solid">
          <fgColor indexed="64"/>
          <bgColor theme="0"/>
        </patternFill>
      </fill>
    </dxf>
    <dxf>
      <border>
        <bottom style="thin">
          <color theme="0" tint="-0.149967955565050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 tint="0.24994659260841701"/>
        <name val="Calibri"/>
        <scheme val="minor"/>
      </font>
      <fill>
        <patternFill patternType="solid">
          <fgColor indexed="64"/>
          <bgColor theme="0"/>
        </patternFill>
      </fill>
      <alignment horizontal="general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 tint="0.34998626667073579"/>
        <name val="Calibri"/>
        <family val="2"/>
        <scheme val="minor"/>
      </font>
      <numFmt numFmtId="165" formatCode="&quot;$&quot;#,##0.00"/>
      <fill>
        <patternFill patternType="solid">
          <fgColor indexed="64"/>
          <bgColor theme="0" tint="-4.9989318521683403E-2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 tint="0.34998626667073579"/>
        <name val="Calibri"/>
        <family val="2"/>
        <scheme val="minor"/>
      </font>
      <numFmt numFmtId="165" formatCode="&quot;$&quot;#,##0.00"/>
      <fill>
        <patternFill patternType="solid">
          <fgColor indexed="64"/>
          <bgColor theme="0" tint="-4.9989318521683403E-2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 tint="0.34998626667073579"/>
        <name val="Calibri"/>
        <family val="2"/>
        <scheme val="minor"/>
      </font>
      <numFmt numFmtId="165" formatCode="&quot;$&quot;#,##0.00"/>
      <fill>
        <patternFill patternType="solid">
          <fgColor indexed="64"/>
          <bgColor theme="0" tint="-4.9989318521683403E-2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theme="1" tint="0.34998626667073579"/>
        <name val="Calibri"/>
        <family val="2"/>
        <scheme val="minor"/>
      </font>
      <fill>
        <patternFill patternType="solid">
          <fgColor indexed="64"/>
          <bgColor theme="0" tint="-4.9989318521683403E-2"/>
        </patternFill>
      </fill>
      <alignment horizontal="left" vertical="center" textRotation="0" wrapText="0" indent="1" justifyLastLine="0" shrinkToFit="0" readingOrder="0"/>
    </dxf>
    <dxf>
      <font>
        <b val="0"/>
        <i val="0"/>
        <strike val="0"/>
        <outline val="0"/>
        <shadow val="0"/>
        <u val="none"/>
        <vertAlign val="baseline"/>
        <sz val="12"/>
        <color theme="1" tint="0.34998626667073579"/>
        <name val="Calibri"/>
        <scheme val="minor"/>
      </font>
      <fill>
        <patternFill patternType="solid">
          <fgColor indexed="64"/>
          <bgColor theme="0"/>
        </patternFill>
      </fill>
      <alignment horizontal="left" vertical="center" textRotation="0" wrapText="0" indent="1" justifyLastLine="0" shrinkToFit="0" readingOrder="0"/>
    </dxf>
    <dxf>
      <border>
        <top style="thin">
          <color theme="0" tint="-0.14996795556505021"/>
        </top>
      </border>
    </dxf>
    <dxf>
      <font>
        <strike val="0"/>
        <outline val="0"/>
        <shadow val="0"/>
        <u val="none"/>
        <vertAlign val="baseline"/>
        <sz val="12"/>
        <color theme="1" tint="0.34998626667073579"/>
        <name val="Calibri"/>
        <scheme val="minor"/>
      </font>
      <fill>
        <patternFill patternType="solid">
          <fgColor indexed="64"/>
          <bgColor theme="0" tint="-4.9989318521683403E-2"/>
        </patternFill>
      </fill>
      <border diagonalUp="0" diagonalDown="0" outline="0">
        <left style="thin">
          <color theme="0" tint="-0.14996795556505021"/>
        </left>
        <right style="thin">
          <color theme="0" tint="-0.14996795556505021"/>
        </right>
        <top/>
        <bottom/>
      </border>
    </dxf>
    <dxf>
      <font>
        <b val="0"/>
        <i val="0"/>
        <strike val="0"/>
        <outline val="0"/>
        <shadow val="0"/>
        <u val="none"/>
        <vertAlign val="baseline"/>
        <sz val="12"/>
        <color theme="1" tint="0.34998626667073579"/>
        <name val="Calibri"/>
        <scheme val="minor"/>
      </font>
      <fill>
        <patternFill patternType="solid">
          <fgColor indexed="64"/>
          <bgColor theme="0"/>
        </patternFill>
      </fill>
    </dxf>
    <dxf>
      <border>
        <bottom style="thin">
          <color theme="0" tint="-0.149967955565050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 tint="0.24994659260841701"/>
        <name val="Calibri"/>
        <scheme val="minor"/>
      </font>
      <fill>
        <patternFill patternType="solid">
          <fgColor indexed="64"/>
          <bgColor theme="0"/>
        </patternFill>
      </fill>
      <alignment horizontal="general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theme="1" tint="0.34998626667073579"/>
        <name val="Calibri"/>
        <family val="2"/>
        <scheme val="minor"/>
      </font>
      <numFmt numFmtId="165" formatCode="&quot;$&quot;#,##0.00"/>
      <fill>
        <patternFill patternType="solid">
          <fgColor indexed="64"/>
          <bgColor theme="0" tint="-4.9989318521683403E-2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theme="1" tint="0.34998626667073579"/>
        <name val="Calibri"/>
        <family val="2"/>
        <scheme val="minor"/>
      </font>
      <numFmt numFmtId="165" formatCode="&quot;$&quot;#,##0.00"/>
      <fill>
        <patternFill patternType="solid">
          <fgColor indexed="64"/>
          <bgColor theme="0" tint="-4.9989318521683403E-2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theme="1" tint="0.34998626667073579"/>
        <name val="Calibri"/>
        <family val="2"/>
        <scheme val="minor"/>
      </font>
      <numFmt numFmtId="165" formatCode="&quot;$&quot;#,##0.00"/>
      <fill>
        <patternFill patternType="solid">
          <fgColor indexed="64"/>
          <bgColor theme="0" tint="-4.9989318521683403E-2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theme="1" tint="0.34998626667073579"/>
        <name val="Calibri"/>
        <family val="2"/>
        <scheme val="minor"/>
      </font>
      <fill>
        <patternFill patternType="solid">
          <fgColor indexed="64"/>
          <bgColor theme="0" tint="-4.9989318521683403E-2"/>
        </patternFill>
      </fill>
      <alignment horizontal="left" vertical="center" textRotation="0" wrapText="0" indent="1" justifyLastLine="0" shrinkToFit="0" readingOrder="0"/>
    </dxf>
    <dxf>
      <font>
        <strike val="0"/>
        <outline val="0"/>
        <shadow val="0"/>
        <u val="none"/>
        <vertAlign val="baseline"/>
        <sz val="12"/>
        <color theme="1" tint="0.34998626667073579"/>
        <name val="Calibri"/>
        <scheme val="minor"/>
      </font>
      <fill>
        <patternFill patternType="solid">
          <fgColor indexed="64"/>
          <bgColor theme="0"/>
        </patternFill>
      </fill>
      <alignment horizontal="left" vertical="center" textRotation="0" wrapText="0" indent="1" justifyLastLine="0" shrinkToFit="0" readingOrder="0"/>
    </dxf>
    <dxf>
      <border>
        <top style="thin">
          <color theme="0" tint="-0.14996795556505021"/>
        </top>
      </border>
    </dxf>
    <dxf>
      <font>
        <b/>
        <i val="0"/>
        <strike val="0"/>
        <outline val="0"/>
        <shadow val="0"/>
        <u val="none"/>
        <vertAlign val="baseline"/>
        <sz val="14"/>
        <color theme="1" tint="0.34998626667073579"/>
        <name val="Calibri"/>
        <scheme val="minor"/>
      </font>
      <fill>
        <patternFill patternType="solid">
          <fgColor indexed="64"/>
          <bgColor theme="0" tint="-4.9989318521683403E-2"/>
        </patternFill>
      </fill>
      <border diagonalUp="0" diagonalDown="0" outline="0">
        <left style="thin">
          <color theme="0" tint="-0.14996795556505021"/>
        </left>
        <right style="thin">
          <color theme="0" tint="-0.14996795556505021"/>
        </right>
        <top/>
        <bottom/>
      </border>
    </dxf>
    <dxf>
      <font>
        <strike val="0"/>
        <outline val="0"/>
        <shadow val="0"/>
        <u val="none"/>
        <vertAlign val="baseline"/>
        <sz val="12"/>
        <color theme="1" tint="0.24994659260841701"/>
        <name val="Calibri"/>
        <scheme val="minor"/>
      </font>
      <fill>
        <patternFill patternType="solid">
          <fgColor indexed="64"/>
          <bgColor theme="0"/>
        </patternFill>
      </fill>
    </dxf>
    <dxf>
      <border>
        <bottom style="thin">
          <color theme="0" tint="-0.1499679555650502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theme="1" tint="0.34998626667073579"/>
        <name val="Calibri"/>
        <scheme val="minor"/>
      </font>
      <fill>
        <patternFill patternType="solid">
          <fgColor indexed="64"/>
          <bgColor theme="0"/>
        </patternFill>
      </fill>
      <alignment horizontal="general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 tint="0.34998626667073579"/>
        <name val="Calibri"/>
        <family val="2"/>
        <scheme val="minor"/>
      </font>
      <numFmt numFmtId="165" formatCode="&quot;$&quot;#,##0.00"/>
      <fill>
        <patternFill patternType="solid">
          <fgColor indexed="64"/>
          <bgColor theme="0" tint="-4.9989318521683403E-2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 tint="0.34998626667073579"/>
        <name val="Calibri"/>
        <family val="2"/>
        <scheme val="minor"/>
      </font>
      <numFmt numFmtId="165" formatCode="&quot;$&quot;#,##0.00"/>
      <fill>
        <patternFill patternType="solid">
          <fgColor indexed="64"/>
          <bgColor theme="0" tint="-4.9989318521683403E-2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 tint="0.34998626667073579"/>
        <name val="Calibri"/>
        <family val="2"/>
        <scheme val="minor"/>
      </font>
      <numFmt numFmtId="165" formatCode="&quot;$&quot;#,##0.00"/>
      <fill>
        <patternFill patternType="solid">
          <fgColor indexed="64"/>
          <bgColor theme="0" tint="-4.9989318521683403E-2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theme="1" tint="0.34998626667073579"/>
        <name val="Calibri"/>
        <family val="2"/>
        <scheme val="minor"/>
      </font>
      <fill>
        <patternFill patternType="solid">
          <fgColor indexed="64"/>
          <bgColor theme="0" tint="-4.9989318521683403E-2"/>
        </patternFill>
      </fill>
      <alignment horizontal="left" vertical="center" textRotation="0" wrapText="0" indent="1" justifyLastLine="0" shrinkToFit="0" readingOrder="0"/>
    </dxf>
    <dxf>
      <font>
        <b val="0"/>
        <i val="0"/>
        <strike val="0"/>
        <outline val="0"/>
        <shadow val="0"/>
        <u val="none"/>
        <vertAlign val="baseline"/>
        <sz val="12"/>
        <color theme="1" tint="0.34998626667073579"/>
        <name val="Calibri"/>
        <scheme val="minor"/>
      </font>
      <fill>
        <patternFill patternType="solid">
          <fgColor indexed="64"/>
          <bgColor theme="0"/>
        </patternFill>
      </fill>
      <alignment horizontal="left" vertical="center" textRotation="0" wrapText="0" indent="1" justifyLastLine="0" shrinkToFit="0" readingOrder="0"/>
    </dxf>
    <dxf>
      <border>
        <top style="thin">
          <color theme="0" tint="-0.14996795556505021"/>
        </top>
      </border>
    </dxf>
    <dxf>
      <font>
        <strike val="0"/>
        <outline val="0"/>
        <shadow val="0"/>
        <u val="none"/>
        <vertAlign val="baseline"/>
        <sz val="12"/>
        <color theme="1" tint="0.34998626667073579"/>
        <name val="Calibri"/>
        <scheme val="minor"/>
      </font>
      <fill>
        <patternFill patternType="solid">
          <fgColor indexed="64"/>
          <bgColor theme="0" tint="-4.9989318521683403E-2"/>
        </patternFill>
      </fill>
      <border diagonalUp="0" diagonalDown="0" outline="0">
        <left style="thin">
          <color theme="0" tint="-0.14996795556505021"/>
        </left>
        <right style="thin">
          <color theme="0" tint="-0.14996795556505021"/>
        </right>
        <top/>
        <bottom/>
      </border>
    </dxf>
    <dxf>
      <font>
        <b val="0"/>
        <i val="0"/>
        <strike val="0"/>
        <outline val="0"/>
        <shadow val="0"/>
        <u val="none"/>
        <vertAlign val="baseline"/>
        <sz val="12"/>
        <color theme="1" tint="0.34998626667073579"/>
        <name val="Calibri"/>
        <scheme val="minor"/>
      </font>
      <fill>
        <patternFill patternType="solid">
          <fgColor indexed="64"/>
          <bgColor theme="0"/>
        </patternFill>
      </fill>
    </dxf>
    <dxf>
      <border>
        <bottom style="thin">
          <color theme="0" tint="-0.149967955565050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 tint="0.34998626667073579"/>
        <name val="Calibri"/>
        <scheme val="minor"/>
      </font>
      <fill>
        <patternFill patternType="solid">
          <fgColor indexed="64"/>
          <bgColor theme="0"/>
        </patternFill>
      </fill>
      <alignment horizontal="general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 tint="0.34998626667073579"/>
        <name val="Calibri"/>
        <family val="2"/>
        <scheme val="minor"/>
      </font>
      <numFmt numFmtId="165" formatCode="&quot;$&quot;#,##0.00"/>
      <fill>
        <patternFill patternType="solid">
          <fgColor indexed="64"/>
          <bgColor theme="0" tint="-4.9989318521683403E-2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 tint="0.34998626667073579"/>
        <name val="Calibri"/>
        <family val="2"/>
        <scheme val="minor"/>
      </font>
      <numFmt numFmtId="165" formatCode="&quot;$&quot;#,##0.00"/>
      <fill>
        <patternFill patternType="solid">
          <fgColor indexed="64"/>
          <bgColor theme="0" tint="-4.9989318521683403E-2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 tint="0.34998626667073579"/>
        <name val="Calibri"/>
        <family val="2"/>
        <scheme val="minor"/>
      </font>
      <numFmt numFmtId="165" formatCode="&quot;$&quot;#,##0.00"/>
      <fill>
        <patternFill patternType="solid">
          <fgColor indexed="64"/>
          <bgColor theme="0" tint="-4.9989318521683403E-2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theme="1" tint="0.34998626667073579"/>
        <name val="Calibri"/>
        <family val="2"/>
        <scheme val="minor"/>
      </font>
      <fill>
        <patternFill patternType="solid">
          <fgColor indexed="64"/>
          <bgColor theme="0" tint="-4.9989318521683403E-2"/>
        </patternFill>
      </fill>
      <alignment horizontal="left" vertical="center" textRotation="0" wrapText="0" indent="1" justifyLastLine="0" shrinkToFit="0" readingOrder="0"/>
    </dxf>
    <dxf>
      <font>
        <b val="0"/>
        <i val="0"/>
        <strike val="0"/>
        <outline val="0"/>
        <shadow val="0"/>
        <u val="none"/>
        <vertAlign val="baseline"/>
        <sz val="12"/>
        <color theme="1" tint="0.34998626667073579"/>
        <name val="Calibri"/>
        <scheme val="minor"/>
      </font>
      <fill>
        <patternFill patternType="solid">
          <fgColor indexed="64"/>
          <bgColor theme="0"/>
        </patternFill>
      </fill>
      <alignment horizontal="left" vertical="center" textRotation="0" wrapText="0" indent="1" justifyLastLine="0" shrinkToFit="0" readingOrder="0"/>
    </dxf>
    <dxf>
      <border>
        <top style="thin">
          <color theme="0" tint="-0.14996795556505021"/>
        </top>
      </border>
    </dxf>
    <dxf>
      <font>
        <strike val="0"/>
        <outline val="0"/>
        <shadow val="0"/>
        <u val="none"/>
        <vertAlign val="baseline"/>
        <sz val="12"/>
        <color theme="1" tint="0.34998626667073579"/>
        <name val="Calibri"/>
        <scheme val="minor"/>
      </font>
      <fill>
        <patternFill patternType="solid">
          <fgColor indexed="64"/>
          <bgColor theme="0" tint="-4.9989318521683403E-2"/>
        </patternFill>
      </fill>
      <alignment horizontal="left" vertical="center" textRotation="0" wrapText="0" indent="1" justifyLastLine="0" shrinkToFit="0" readingOrder="0"/>
      <border diagonalUp="0" diagonalDown="0" outline="0">
        <left style="thin">
          <color theme="0" tint="-0.14996795556505021"/>
        </left>
        <right style="thin">
          <color theme="0" tint="-0.14996795556505021"/>
        </right>
        <top/>
        <bottom/>
      </border>
    </dxf>
    <dxf>
      <border diagonalUp="0" diagonalDown="0">
        <left/>
        <right/>
        <top/>
        <bottom/>
      </border>
    </dxf>
    <dxf>
      <font>
        <b val="0"/>
        <i val="0"/>
        <strike val="0"/>
        <outline val="0"/>
        <shadow val="0"/>
        <u val="none"/>
        <vertAlign val="baseline"/>
        <sz val="12"/>
        <color theme="1" tint="0.34998626667073579"/>
        <name val="Calibri"/>
        <scheme val="minor"/>
      </font>
      <fill>
        <patternFill patternType="solid">
          <fgColor indexed="64"/>
          <bgColor theme="0"/>
        </patternFill>
      </fill>
      <alignment horizontal="left" vertical="center" textRotation="0" wrapText="0" indent="1" justifyLastLine="0" shrinkToFit="0" readingOrder="0"/>
    </dxf>
    <dxf>
      <border>
        <bottom style="thin">
          <color theme="0" tint="-0.1499679555650502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theme="1" tint="0.34998626667073579"/>
        <name val="Calibri"/>
        <scheme val="minor"/>
      </font>
      <fill>
        <patternFill patternType="solid">
          <fgColor indexed="64"/>
          <bgColor theme="0"/>
        </patternFill>
      </fill>
      <alignment horizontal="left" vertical="center" textRotation="0" wrapText="0" indent="1" justifyLastLine="0" shrinkToFit="0" readingOrder="0"/>
      <border diagonalUp="0" diagonalDown="0" outline="0">
        <left style="thin">
          <color theme="0" tint="-0.14996795556505021"/>
        </left>
        <right style="thin">
          <color theme="0" tint="-0.14996795556505021"/>
        </right>
        <top/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 tint="0.34998626667073579"/>
        <name val="Calibri"/>
        <family val="2"/>
        <scheme val="minor"/>
      </font>
      <numFmt numFmtId="165" formatCode="&quot;$&quot;#,##0.00"/>
      <fill>
        <patternFill patternType="solid">
          <fgColor indexed="64"/>
          <bgColor theme="0" tint="-4.9989318521683403E-2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 tint="0.24994659260841701"/>
        <name val="Calibri"/>
        <family val="2"/>
        <scheme val="minor"/>
      </font>
      <numFmt numFmtId="165" formatCode="&quot;$&quot;#,##0.00"/>
      <fill>
        <patternFill patternType="solid">
          <fgColor indexed="64"/>
          <bgColor theme="0" tint="-4.9989318521683403E-2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 tint="0.24994659260841701"/>
        <name val="Calibri"/>
        <family val="2"/>
        <scheme val="minor"/>
      </font>
      <numFmt numFmtId="165" formatCode="&quot;$&quot;#,##0.00"/>
      <fill>
        <patternFill patternType="solid">
          <fgColor indexed="64"/>
          <bgColor theme="0" tint="-4.9989318521683403E-2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theme="1" tint="0.34998626667073579"/>
        <name val="Calibri"/>
        <family val="2"/>
        <scheme val="minor"/>
      </font>
      <fill>
        <patternFill patternType="solid">
          <fgColor indexed="64"/>
          <bgColor theme="0" tint="-4.9989318521683403E-2"/>
        </patternFill>
      </fill>
      <alignment horizontal="left" vertical="center" textRotation="0" wrapText="0" indent="1" justifyLastLine="0" shrinkToFit="0" readingOrder="0"/>
    </dxf>
    <dxf>
      <font>
        <b val="0"/>
        <i val="0"/>
        <strike val="0"/>
        <outline val="0"/>
        <shadow val="0"/>
        <u val="none"/>
        <vertAlign val="baseline"/>
        <sz val="12"/>
        <color theme="1" tint="0.34998626667073579"/>
        <name val="Calibri"/>
        <scheme val="minor"/>
      </font>
      <fill>
        <patternFill>
          <fgColor indexed="64"/>
          <bgColor theme="0"/>
        </patternFill>
      </fill>
      <alignment horizontal="left" vertical="center" textRotation="0" wrapText="0" indent="1" justifyLastLine="0" shrinkToFit="0" readingOrder="0"/>
    </dxf>
    <dxf>
      <border>
        <top style="thin">
          <color theme="0" tint="-0.14996795556505021"/>
        </top>
      </border>
    </dxf>
    <dxf>
      <font>
        <strike val="0"/>
        <outline val="0"/>
        <shadow val="0"/>
        <u val="none"/>
        <vertAlign val="baseline"/>
        <sz val="12"/>
        <color theme="1" tint="0.24994659260841701"/>
        <name val="Calibri"/>
        <scheme val="minor"/>
      </font>
      <fill>
        <patternFill patternType="solid">
          <fgColor indexed="64"/>
          <bgColor theme="0" tint="-4.9989318521683403E-2"/>
        </patternFill>
      </fill>
      <border diagonalUp="0" diagonalDown="0" outline="0">
        <left style="thin">
          <color theme="0" tint="-0.14993743705557422"/>
        </left>
        <right style="thin">
          <color theme="0" tint="-0.14993743705557422"/>
        </right>
        <top/>
        <bottom/>
      </border>
    </dxf>
    <dxf>
      <font>
        <b val="0"/>
        <i val="0"/>
        <strike val="0"/>
        <outline val="0"/>
        <shadow val="0"/>
        <u val="none"/>
        <vertAlign val="baseline"/>
        <sz val="12"/>
        <color theme="1" tint="0.34998626667073579"/>
        <name val="Calibri"/>
        <scheme val="minor"/>
      </font>
      <fill>
        <patternFill>
          <fgColor indexed="64"/>
          <bgColor theme="0"/>
        </patternFill>
      </fill>
    </dxf>
    <dxf>
      <border>
        <bottom style="thin">
          <color theme="0" tint="-0.1499679555650502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theme="1" tint="0.34998626667073579"/>
        <name val="Calibri"/>
        <scheme val="minor"/>
      </font>
      <fill>
        <patternFill patternType="solid">
          <fgColor indexed="64"/>
          <bgColor theme="0"/>
        </patternFill>
      </fill>
      <alignment horizontal="general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 tint="0.34998626667073579"/>
        <name val="Calibri"/>
        <family val="2"/>
        <scheme val="minor"/>
      </font>
      <numFmt numFmtId="165" formatCode="&quot;$&quot;#,##0.00"/>
      <fill>
        <patternFill patternType="solid">
          <fgColor indexed="64"/>
          <bgColor theme="0" tint="-4.9989318521683403E-2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 tint="0.24994659260841701"/>
        <name val="Calibri"/>
        <family val="2"/>
        <scheme val="minor"/>
      </font>
      <numFmt numFmtId="165" formatCode="&quot;$&quot;#,##0.00"/>
      <fill>
        <patternFill patternType="solid">
          <fgColor indexed="64"/>
          <bgColor theme="0" tint="-4.9989318521683403E-2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 tint="0.24994659260841701"/>
        <name val="Calibri"/>
        <family val="2"/>
        <scheme val="minor"/>
      </font>
      <numFmt numFmtId="165" formatCode="&quot;$&quot;#,##0.00"/>
      <fill>
        <patternFill patternType="solid">
          <fgColor indexed="64"/>
          <bgColor theme="0" tint="-4.9989318521683403E-2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theme="1" tint="0.34998626667073579"/>
        <name val="Calibri"/>
        <family val="2"/>
        <scheme val="minor"/>
      </font>
      <fill>
        <patternFill patternType="solid">
          <fgColor indexed="64"/>
          <bgColor theme="0" tint="-4.9989318521683403E-2"/>
        </patternFill>
      </fill>
      <alignment horizontal="left" vertical="center" textRotation="0" wrapText="0" indent="1" justifyLastLine="0" shrinkToFit="0" readingOrder="0"/>
    </dxf>
    <dxf>
      <font>
        <b val="0"/>
        <i val="0"/>
        <strike val="0"/>
        <outline val="0"/>
        <shadow val="0"/>
        <u val="none"/>
        <vertAlign val="baseline"/>
        <sz val="12"/>
        <color theme="1" tint="0.34998626667073579"/>
        <name val="Calibri"/>
        <scheme val="minor"/>
      </font>
      <fill>
        <patternFill patternType="solid">
          <fgColor indexed="64"/>
          <bgColor theme="0"/>
        </patternFill>
      </fill>
      <alignment horizontal="left" vertical="center" textRotation="0" wrapText="0" indent="1" justifyLastLine="0" shrinkToFit="0" readingOrder="0"/>
    </dxf>
    <dxf>
      <border>
        <top style="thin">
          <color theme="0" tint="-0.14996795556505021"/>
        </top>
      </border>
    </dxf>
    <dxf>
      <font>
        <strike val="0"/>
        <outline val="0"/>
        <shadow val="0"/>
        <u val="none"/>
        <vertAlign val="baseline"/>
        <sz val="12"/>
        <color theme="1" tint="0.24994659260841701"/>
        <name val="Calibri"/>
        <scheme val="minor"/>
      </font>
      <fill>
        <patternFill patternType="solid">
          <fgColor indexed="64"/>
          <bgColor theme="0" tint="-4.9989318521683403E-2"/>
        </patternFill>
      </fill>
      <alignment horizontal="left" vertical="center" textRotation="0" wrapText="0" indent="1" justifyLastLine="0" shrinkToFit="0" readingOrder="0"/>
      <border diagonalUp="0" diagonalDown="0" outline="0">
        <left style="thin">
          <color theme="0" tint="-0.14990691854609822"/>
        </left>
        <right style="thin">
          <color theme="0" tint="-0.14990691854609822"/>
        </right>
        <top/>
        <bottom/>
      </border>
    </dxf>
    <dxf>
      <border diagonalUp="0" diagonalDown="0">
        <left/>
        <right/>
        <top/>
        <bottom/>
      </border>
    </dxf>
    <dxf>
      <font>
        <b val="0"/>
        <i val="0"/>
        <strike val="0"/>
        <outline val="0"/>
        <shadow val="0"/>
        <u val="none"/>
        <vertAlign val="baseline"/>
        <sz val="12"/>
        <color theme="1" tint="0.34998626667073579"/>
        <name val="Calibri"/>
        <scheme val="minor"/>
      </font>
      <fill>
        <patternFill patternType="solid">
          <fgColor indexed="64"/>
          <bgColor theme="0"/>
        </patternFill>
      </fill>
      <alignment horizontal="left" vertical="center" textRotation="0" wrapText="0" indent="1" justifyLastLine="0" shrinkToFit="0" readingOrder="0"/>
    </dxf>
    <dxf>
      <border>
        <bottom style="thin">
          <color theme="0" tint="-0.1499679555650502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theme="1" tint="0.34998626667073579"/>
        <name val="Calibri"/>
        <scheme val="minor"/>
      </font>
      <fill>
        <patternFill patternType="solid">
          <fgColor indexed="64"/>
          <bgColor theme="0"/>
        </patternFill>
      </fill>
      <alignment horizontal="left" vertical="center" textRotation="0" wrapText="0" indent="1" justifyLastLine="0" shrinkToFit="0" readingOrder="0"/>
      <border diagonalUp="0" diagonalDown="0" outline="0">
        <left style="thin">
          <color theme="0" tint="-0.14996795556505021"/>
        </left>
        <right style="thin">
          <color theme="0" tint="-0.14996795556505021"/>
        </right>
        <top/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theme="1" tint="0.34998626667073579"/>
        <name val="Calibri"/>
        <family val="2"/>
        <scheme val="minor"/>
      </font>
      <fill>
        <patternFill patternType="solid">
          <fgColor indexed="64"/>
          <bgColor theme="0" tint="-4.9989318521683403E-2"/>
        </patternFill>
      </fill>
      <alignment horizontal="left" vertical="center" textRotation="0" wrapText="0" indent="1" justifyLastLine="0" shrinkToFit="0" readingOrder="0"/>
    </dxf>
    <dxf>
      <border>
        <top style="thin">
          <color theme="0" tint="-0.14996795556505021"/>
        </top>
      </border>
    </dxf>
    <dxf>
      <font>
        <strike val="0"/>
        <outline val="0"/>
        <shadow val="0"/>
        <u val="none"/>
        <vertAlign val="baseline"/>
        <sz val="12"/>
        <color theme="1" tint="0.34998626667073579"/>
        <name val="Calibri"/>
        <scheme val="minor"/>
      </font>
      <fill>
        <patternFill patternType="solid">
          <fgColor indexed="64"/>
          <bgColor theme="0" tint="-4.9989318521683403E-2"/>
        </patternFill>
      </fill>
      <alignment horizontal="left" vertical="center" textRotation="0" wrapText="0" indent="0" justifyLastLine="0" shrinkToFit="0" readingOrder="0"/>
      <border diagonalUp="0" diagonalDown="0" outline="0">
        <left style="thin">
          <color theme="0" tint="-0.14990691854609822"/>
        </left>
        <right style="thin">
          <color theme="0" tint="-0.14990691854609822"/>
        </right>
        <top/>
        <bottom/>
      </border>
    </dxf>
    <dxf>
      <border diagonalUp="0" diagonalDown="0">
        <left/>
        <right/>
        <top/>
        <bottom/>
      </border>
    </dxf>
    <dxf>
      <font>
        <strike val="0"/>
        <outline val="0"/>
        <shadow val="0"/>
        <u val="none"/>
        <vertAlign val="baseline"/>
        <sz val="12"/>
        <color theme="1" tint="0.34998626667073579"/>
        <name val="Calibri"/>
        <scheme val="minor"/>
      </font>
      <fill>
        <patternFill patternType="solid">
          <fgColor indexed="64"/>
          <bgColor theme="0"/>
        </patternFill>
      </fill>
      <alignment horizontal="left" vertical="center" textRotation="0" wrapText="0" indent="0" justifyLastLine="0" shrinkToFit="0" readingOrder="0"/>
    </dxf>
    <dxf>
      <border>
        <bottom style="thin">
          <color theme="0" tint="-0.149967955565050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 tint="0.34998626667073579"/>
        <name val="Calibri"/>
        <scheme val="minor"/>
      </font>
      <fill>
        <patternFill patternType="solid">
          <fgColor indexed="64"/>
          <bgColor theme="0"/>
        </patternFill>
      </fill>
      <alignment horizontal="left" vertical="center" textRotation="0" wrapText="0" indent="0" justifyLastLine="0" shrinkToFit="0" readingOrder="0"/>
      <border diagonalUp="0" diagonalDown="0" outline="0">
        <left style="thin">
          <color theme="0" tint="-0.14996795556505021"/>
        </left>
        <right style="thin">
          <color theme="0" tint="-0.14996795556505021"/>
        </right>
        <top/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 tint="0.34998626667073579"/>
        <name val="Calibri"/>
        <family val="2"/>
        <scheme val="minor"/>
      </font>
      <numFmt numFmtId="165" formatCode="&quot;$&quot;#,##0.00"/>
      <fill>
        <patternFill patternType="solid">
          <fgColor indexed="64"/>
          <bgColor theme="0" tint="-4.9989318521683403E-2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 tint="0.24994659260841701"/>
        <name val="Calibri"/>
        <family val="2"/>
        <scheme val="minor"/>
      </font>
      <numFmt numFmtId="165" formatCode="&quot;$&quot;#,##0.00"/>
      <fill>
        <patternFill patternType="solid">
          <fgColor indexed="64"/>
          <bgColor theme="0" tint="-4.9989318521683403E-2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 tint="0.24994659260841701"/>
        <name val="Calibri"/>
        <family val="2"/>
        <scheme val="minor"/>
      </font>
      <numFmt numFmtId="165" formatCode="&quot;$&quot;#,##0.00"/>
      <fill>
        <patternFill patternType="solid">
          <fgColor indexed="64"/>
          <bgColor theme="0" tint="-4.9989318521683403E-2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theme="1" tint="0.34998626667073579"/>
        <name val="Calibri"/>
        <family val="2"/>
        <scheme val="minor"/>
      </font>
      <fill>
        <patternFill patternType="solid">
          <fgColor indexed="64"/>
          <bgColor theme="0" tint="-4.9989318521683403E-2"/>
        </patternFill>
      </fill>
      <alignment horizontal="left" vertical="center" textRotation="0" wrapText="0" indent="1" justifyLastLine="0" shrinkToFit="0" readingOrder="0"/>
    </dxf>
    <dxf>
      <font>
        <strike val="0"/>
        <outline val="0"/>
        <shadow val="0"/>
        <u val="none"/>
        <vertAlign val="baseline"/>
        <sz val="12"/>
        <color theme="1" tint="0.24994659260841701"/>
        <name val="Calibri"/>
        <scheme val="minor"/>
      </font>
      <fill>
        <patternFill patternType="solid">
          <fgColor indexed="64"/>
          <bgColor theme="0"/>
        </patternFill>
      </fill>
      <alignment horizontal="general" vertical="center" textRotation="0" wrapText="0" indent="0" justifyLastLine="0" shrinkToFit="0" readingOrder="0"/>
    </dxf>
    <dxf>
      <border>
        <top style="thin">
          <color theme="0" tint="-0.14996795556505021"/>
        </top>
      </border>
    </dxf>
    <dxf>
      <font>
        <strike val="0"/>
        <outline val="0"/>
        <shadow val="0"/>
        <u val="none"/>
        <vertAlign val="baseline"/>
        <sz val="12"/>
        <color theme="1" tint="0.24994659260841701"/>
        <name val="Calibri"/>
        <scheme val="minor"/>
      </font>
      <fill>
        <patternFill patternType="solid">
          <fgColor indexed="64"/>
          <bgColor theme="0" tint="-4.9989318521683403E-2"/>
        </patternFill>
      </fill>
      <border diagonalUp="0" diagonalDown="0" outline="0">
        <left style="thin">
          <color theme="0" tint="-0.14990691854609822"/>
        </left>
        <right style="thin">
          <color theme="0" tint="-0.14990691854609822"/>
        </right>
        <top/>
        <bottom/>
      </border>
    </dxf>
    <dxf>
      <border diagonalUp="0" diagonalDown="0">
        <left/>
        <right/>
        <top/>
        <bottom/>
      </border>
    </dxf>
    <dxf>
      <font>
        <strike val="0"/>
        <outline val="0"/>
        <shadow val="0"/>
        <u val="none"/>
        <vertAlign val="baseline"/>
        <sz val="12"/>
        <color theme="1" tint="0.24994659260841701"/>
        <name val="Calibri"/>
        <scheme val="minor"/>
      </font>
      <fill>
        <patternFill patternType="solid">
          <fgColor indexed="64"/>
          <bgColor theme="0"/>
        </patternFill>
      </fill>
    </dxf>
    <dxf>
      <border>
        <bottom style="thin">
          <color theme="0" tint="-0.1499679555650502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theme="1" tint="0.34998626667073579"/>
        <name val="Calibri"/>
        <scheme val="minor"/>
      </font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theme="0" tint="-0.14996795556505021"/>
        </left>
        <right style="thin">
          <color theme="0" tint="-0.14996795556505021"/>
        </right>
        <top/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 tint="0.34998626667073579"/>
        <name val="Calibri"/>
        <family val="2"/>
        <scheme val="minor"/>
      </font>
      <numFmt numFmtId="165" formatCode="&quot;$&quot;#,##0.00"/>
      <fill>
        <patternFill patternType="solid">
          <fgColor indexed="64"/>
          <bgColor theme="0" tint="-4.9989318521683403E-2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 tint="0.24994659260841701"/>
        <name val="Calibri"/>
        <family val="2"/>
        <scheme val="minor"/>
      </font>
      <numFmt numFmtId="165" formatCode="&quot;$&quot;#,##0.00"/>
      <fill>
        <patternFill patternType="solid">
          <fgColor indexed="64"/>
          <bgColor theme="0" tint="-4.9989318521683403E-2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 tint="0.24994659260841701"/>
        <name val="Calibri"/>
        <family val="2"/>
        <scheme val="minor"/>
      </font>
      <numFmt numFmtId="165" formatCode="&quot;$&quot;#,##0.00"/>
      <fill>
        <patternFill patternType="solid">
          <fgColor indexed="64"/>
          <bgColor theme="0" tint="-4.9989318521683403E-2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theme="1" tint="0.34998626667073579"/>
        <name val="Calibri"/>
        <family val="2"/>
        <scheme val="minor"/>
      </font>
      <fill>
        <patternFill patternType="solid">
          <fgColor indexed="64"/>
          <bgColor theme="0" tint="-4.9989318521683403E-2"/>
        </patternFill>
      </fill>
      <alignment horizontal="left" vertical="center" textRotation="0" wrapText="0" indent="1" justifyLastLine="0" shrinkToFit="0" readingOrder="0"/>
    </dxf>
    <dxf>
      <font>
        <b val="0"/>
        <i val="0"/>
        <strike val="0"/>
        <outline val="0"/>
        <shadow val="0"/>
        <u val="none"/>
        <vertAlign val="baseline"/>
        <sz val="12"/>
        <color theme="1" tint="0.34998626667073579"/>
        <name val="Calibri"/>
        <scheme val="minor"/>
      </font>
      <fill>
        <patternFill patternType="solid">
          <fgColor indexed="64"/>
          <bgColor theme="0"/>
        </patternFill>
      </fill>
      <alignment horizontal="left" vertical="center" textRotation="0" wrapText="0" indent="1" justifyLastLine="0" shrinkToFit="0" readingOrder="0"/>
    </dxf>
    <dxf>
      <border>
        <top style="thin">
          <color theme="0" tint="-0.14996795556505021"/>
        </top>
      </border>
    </dxf>
    <dxf>
      <font>
        <strike val="0"/>
        <outline val="0"/>
        <shadow val="0"/>
        <u val="none"/>
        <vertAlign val="baseline"/>
        <sz val="12"/>
        <color theme="1" tint="0.24994659260841701"/>
        <name val="Calibri"/>
        <scheme val="minor"/>
      </font>
      <fill>
        <patternFill patternType="solid">
          <fgColor indexed="64"/>
          <bgColor theme="0" tint="-4.9989318521683403E-2"/>
        </patternFill>
      </fill>
      <alignment horizontal="left" vertical="center" textRotation="0" indent="1" justifyLastLine="0" shrinkToFit="0" readingOrder="0"/>
      <border diagonalUp="0" diagonalDown="0" outline="0">
        <left style="thin">
          <color theme="0" tint="-0.14990691854609822"/>
        </left>
        <right style="thin">
          <color theme="0" tint="-0.14990691854609822"/>
        </right>
        <top/>
        <bottom/>
      </border>
    </dxf>
    <dxf>
      <border diagonalUp="0" diagonalDown="0">
        <left/>
        <right/>
        <bottom/>
      </border>
    </dxf>
    <dxf>
      <font>
        <b val="0"/>
        <i val="0"/>
        <strike val="0"/>
        <outline val="0"/>
        <shadow val="0"/>
        <u val="none"/>
        <vertAlign val="baseline"/>
        <sz val="12"/>
        <color theme="1" tint="0.34998626667073579"/>
        <name val="Calibri"/>
        <scheme val="minor"/>
      </font>
      <fill>
        <patternFill patternType="solid">
          <fgColor indexed="64"/>
          <bgColor theme="0"/>
        </patternFill>
      </fill>
      <alignment horizontal="left" vertical="center" textRotation="0" indent="1" justifyLastLine="0" shrinkToFit="0" readingOrder="0"/>
    </dxf>
    <dxf>
      <border>
        <bottom style="thin">
          <color theme="0" tint="-0.149967955565050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 tint="0.34998626667073579"/>
        <name val="Calibri"/>
        <scheme val="minor"/>
      </font>
      <fill>
        <patternFill patternType="solid">
          <fgColor indexed="64"/>
          <bgColor theme="0"/>
        </patternFill>
      </fill>
      <alignment horizontal="left" vertical="center" textRotation="0" wrapText="0" indent="1" justifyLastLine="0" shrinkToFit="0" readingOrder="0"/>
      <border diagonalUp="0" diagonalDown="0" outline="0">
        <left style="thin">
          <color theme="0" tint="-0.14996795556505021"/>
        </left>
        <right style="thin">
          <color theme="0" tint="-0.14996795556505021"/>
        </right>
        <top/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 tint="0.34998626667073579"/>
        <name val="Calibri"/>
        <family val="2"/>
        <scheme val="minor"/>
      </font>
      <numFmt numFmtId="165" formatCode="&quot;$&quot;#,##0.00"/>
      <fill>
        <patternFill patternType="solid">
          <fgColor indexed="64"/>
          <bgColor theme="0" tint="-4.9989318521683403E-2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165" formatCode="&quot;$&quot;#,##0.00"/>
      <fill>
        <patternFill patternType="solid">
          <fgColor indexed="64"/>
          <bgColor theme="0" tint="-4.9989318521683403E-2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165" formatCode="&quot;$&quot;#,##0.00"/>
      <fill>
        <patternFill patternType="solid">
          <fgColor indexed="64"/>
          <bgColor theme="0" tint="-4.9989318521683403E-2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theme="1" tint="0.34998626667073579"/>
        <name val="Calibri"/>
        <family val="2"/>
        <scheme val="minor"/>
      </font>
      <fill>
        <patternFill patternType="solid">
          <fgColor indexed="64"/>
          <bgColor theme="0" tint="-4.9989318521683403E-2"/>
        </patternFill>
      </fill>
      <alignment horizontal="left" vertical="center" textRotation="0" wrapText="0" indent="1" justifyLastLine="0" shrinkToFit="0" readingOrder="0"/>
    </dxf>
    <dxf>
      <font>
        <b val="0"/>
        <i val="0"/>
        <strike val="0"/>
        <outline val="0"/>
        <shadow val="0"/>
        <u val="none"/>
        <vertAlign val="baseline"/>
        <sz val="12"/>
        <color theme="1" tint="0.34998626667073579"/>
        <name val="Calibri"/>
        <scheme val="minor"/>
      </font>
      <fill>
        <patternFill patternType="solid">
          <fgColor indexed="64"/>
          <bgColor theme="0"/>
        </patternFill>
      </fill>
      <alignment horizontal="left" vertical="center" textRotation="0" wrapText="0" indent="1" justifyLastLine="0" shrinkToFit="0" readingOrder="0"/>
    </dxf>
    <dxf>
      <border>
        <top style="thin">
          <color theme="0" tint="-0.14996795556505021"/>
        </top>
      </border>
    </dxf>
    <dxf>
      <font>
        <strike val="0"/>
        <outline val="0"/>
        <shadow val="0"/>
        <u val="none"/>
        <vertAlign val="baseline"/>
        <sz val="12"/>
        <color theme="1" tint="0.24994659260841701"/>
        <name val="Calibri"/>
        <scheme val="minor"/>
      </font>
      <fill>
        <patternFill patternType="solid">
          <fgColor indexed="64"/>
          <bgColor theme="0" tint="-4.9989318521683403E-2"/>
        </patternFill>
      </fill>
      <alignment horizontal="left" vertical="center" textRotation="0" indent="1" justifyLastLine="0" shrinkToFit="0" readingOrder="0"/>
      <border diagonalUp="0" diagonalDown="0" outline="0">
        <left style="thin">
          <color theme="0" tint="-0.14996795556505021"/>
        </left>
        <right style="thin">
          <color theme="0" tint="-0.14996795556505021"/>
        </right>
        <top/>
        <bottom/>
      </border>
    </dxf>
    <dxf>
      <border diagonalUp="0" diagonalDown="0">
        <left/>
        <right/>
        <top style="thin">
          <color theme="8"/>
        </top>
        <bottom/>
      </border>
    </dxf>
    <dxf>
      <font>
        <b val="0"/>
        <i val="0"/>
        <strike val="0"/>
        <outline val="0"/>
        <shadow val="0"/>
        <u val="none"/>
        <vertAlign val="baseline"/>
        <sz val="12"/>
        <color theme="1" tint="0.34998626667073579"/>
        <name val="Calibri"/>
        <scheme val="minor"/>
      </font>
      <alignment horizontal="left" vertical="center" textRotation="0" indent="1" justifyLastLine="0" shrinkToFit="0" readingOrder="0"/>
    </dxf>
    <dxf>
      <border>
        <bottom style="thin">
          <color theme="0" tint="-0.14996795556505021"/>
        </bottom>
      </border>
    </dxf>
    <dxf>
      <font>
        <b/>
        <i val="0"/>
        <strike val="0"/>
        <outline val="0"/>
        <shadow val="0"/>
        <u val="none"/>
        <vertAlign val="baseline"/>
        <sz val="14"/>
        <color theme="1" tint="0.34998626667073579"/>
        <name val="Calibri"/>
        <scheme val="minor"/>
      </font>
      <fill>
        <patternFill patternType="solid">
          <fgColor indexed="64"/>
          <bgColor theme="0"/>
        </patternFill>
      </fill>
      <alignment horizontal="left" vertical="center" textRotation="0" wrapText="0" indent="1" justifyLastLine="0" shrinkToFit="0" readingOrder="0"/>
      <border diagonalUp="0" diagonalDown="0" outline="0">
        <left style="thin">
          <color theme="0" tint="-0.14996795556505021"/>
        </left>
        <right style="thin">
          <color theme="0" tint="-0.14996795556505021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 tint="0.34998626667073579"/>
        <name val="Calibri"/>
        <family val="2"/>
        <scheme val="minor"/>
      </font>
      <numFmt numFmtId="165" formatCode="&quot;$&quot;#,##0.00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numFmt numFmtId="165" formatCode="&quot;$&quot;#,##0.00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numFmt numFmtId="165" formatCode="&quot;$&quot;#,##0.00"/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theme="1" tint="0.34998626667073579"/>
        <name val="Calibri"/>
        <family val="2"/>
        <scheme val="minor"/>
      </font>
      <alignment horizontal="left" vertical="center" textRotation="0" wrapText="0" indent="1" justifyLastLine="0" shrinkToFit="0" readingOrder="0"/>
    </dxf>
    <dxf>
      <font>
        <b val="0"/>
        <i val="0"/>
        <strike val="0"/>
        <outline val="0"/>
        <shadow val="0"/>
        <u val="none"/>
        <vertAlign val="baseline"/>
        <sz val="12"/>
        <color theme="1" tint="0.34998626667073579"/>
        <name val="Calibri"/>
        <scheme val="minor"/>
      </font>
      <fill>
        <patternFill patternType="none">
          <fgColor indexed="64"/>
          <bgColor auto="1"/>
        </patternFill>
      </fill>
    </dxf>
    <dxf>
      <border>
        <top style="thin">
          <color theme="0" tint="-0.14996795556505021"/>
        </top>
      </border>
    </dxf>
    <dxf>
      <font>
        <strike val="0"/>
        <outline val="0"/>
        <shadow val="0"/>
        <u val="none"/>
        <vertAlign val="baseline"/>
        <sz val="12"/>
        <color theme="1" tint="0.24994659260841701"/>
        <name val="Calibri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0" indent="1" justifyLastLine="0" shrinkToFit="0" readingOrder="0"/>
      <border diagonalUp="0" diagonalDown="0" outline="0">
        <left style="thin">
          <color theme="0" tint="-0.14993743705557422"/>
        </left>
        <right style="thin">
          <color theme="0" tint="-0.14993743705557422"/>
        </right>
        <top/>
        <bottom/>
      </border>
    </dxf>
    <dxf>
      <border diagonalUp="0" diagonalDown="0">
        <left/>
        <right/>
        <top style="thin">
          <color theme="8"/>
        </top>
        <bottom style="thin">
          <color theme="0" tint="-0.14996795556505021"/>
        </bottom>
      </border>
    </dxf>
    <dxf>
      <font>
        <b val="0"/>
        <i val="0"/>
        <strike val="0"/>
        <outline val="0"/>
        <shadow val="0"/>
        <u val="none"/>
        <vertAlign val="baseline"/>
        <sz val="12"/>
        <color theme="1" tint="0.34998626667073579"/>
        <name val="Calibri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0" indent="1" justifyLastLine="0" shrinkToFit="0" readingOrder="0"/>
    </dxf>
    <dxf>
      <border>
        <bottom style="thin">
          <color theme="0" tint="-0.14996795556505021"/>
        </bottom>
      </border>
    </dxf>
    <dxf>
      <font>
        <b val="0"/>
        <i val="0"/>
        <strike val="0"/>
        <outline val="0"/>
        <shadow val="0"/>
        <u val="none"/>
        <vertAlign val="baseline"/>
        <sz val="12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0" indent="1" justifyLastLine="0" shrinkToFit="0" readingOrder="0"/>
      <border diagonalUp="0" diagonalDown="0" outline="0">
        <left style="thin">
          <color theme="0" tint="-0.14996795556505021"/>
        </left>
        <right style="thin">
          <color theme="0" tint="-0.14996795556505021"/>
        </right>
        <top/>
        <bottom/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</dxf>
    <dxf>
      <font>
        <b val="0"/>
        <i val="0"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 tint="-0.499984740745262"/>
        </patternFill>
      </fill>
    </dxf>
    <dxf>
      <font>
        <color theme="1"/>
      </font>
      <border>
        <left style="thin">
          <color theme="4" tint="0.39997558519241921"/>
        </left>
        <right style="thin">
          <color theme="4" tint="0.39997558519241921"/>
        </right>
        <top style="thin">
          <color theme="4" tint="0.39997558519241921"/>
        </top>
        <bottom style="thin">
          <color theme="4" tint="0.39997558519241921"/>
        </bottom>
        <horizontal style="thin">
          <color theme="4" tint="0.39997558519241921"/>
        </horizontal>
      </border>
    </dxf>
    <dxf>
      <font>
        <b/>
        <i val="0"/>
      </font>
      <fill>
        <patternFill>
          <bgColor theme="0" tint="-4.9989318521683403E-2"/>
        </patternFill>
      </fill>
      <border diagonalUp="0" diagonalDown="0">
        <left/>
        <right/>
        <top style="thin">
          <color theme="0" tint="-0.14996795556505021"/>
        </top>
        <bottom style="thin">
          <color theme="0" tint="-0.14996795556505021"/>
        </bottom>
        <vertical style="thin">
          <color theme="0" tint="-0.14996795556505021"/>
        </vertical>
        <horizontal style="thin">
          <color theme="0" tint="-0.14996795556505021"/>
        </horizontal>
      </border>
    </dxf>
    <dxf>
      <font>
        <color auto="1"/>
      </font>
      <fill>
        <patternFill patternType="none">
          <bgColor auto="1"/>
        </patternFill>
      </fill>
      <border diagonalUp="0" diagonalDown="0">
        <left/>
        <right/>
        <top style="thin">
          <color theme="8"/>
        </top>
        <bottom style="thin">
          <color theme="0" tint="-0.14996795556505021"/>
        </bottom>
        <vertical/>
        <horizontal/>
      </border>
    </dxf>
    <dxf>
      <font>
        <b val="0"/>
        <i val="0"/>
        <color auto="1"/>
      </font>
      <fill>
        <patternFill patternType="none">
          <bgColor auto="1"/>
        </patternFill>
      </fill>
      <border diagonalUp="0" diagonalDown="0">
        <left/>
        <right/>
        <top style="thin">
          <color theme="8"/>
        </top>
        <bottom style="thin">
          <color theme="0" tint="-0.14996795556505021"/>
        </bottom>
        <vertical style="thin">
          <color theme="0" tint="-0.14996795556505021"/>
        </vertical>
        <horizontal style="thin">
          <color theme="0" tint="-0.14996795556505021"/>
        </horizontal>
      </border>
    </dxf>
  </dxfs>
  <tableStyles count="2" defaultTableStyle="TableStyleMedium2" defaultPivotStyle="PivotStyleLight16">
    <tableStyle name="Address Book" pivot="0" count="3" xr9:uid="{00000000-0011-0000-FFFF-FFFF00000000}">
      <tableStyleElement type="wholeTable" dxfId="169"/>
      <tableStyleElement type="headerRow" dxfId="168"/>
      <tableStyleElement type="totalRow" dxfId="167"/>
    </tableStyle>
    <tableStyle name="Personal monthly budget" pivot="0" count="7" xr9:uid="{DF2684C2-C435-47FA-9646-E632C3AE8948}">
      <tableStyleElement type="wholeTable" dxfId="166"/>
      <tableStyleElement type="headerRow" dxfId="165"/>
      <tableStyleElement type="totalRow" dxfId="164"/>
      <tableStyleElement type="firstColumn" dxfId="163"/>
      <tableStyleElement type="lastColumn" dxfId="162"/>
      <tableStyleElement type="firstRowStripe" dxfId="161"/>
      <tableStyleElement type="firstColumnStripe" dxfId="16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sv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sv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254004</xdr:rowOff>
    </xdr:from>
    <xdr:to>
      <xdr:col>1</xdr:col>
      <xdr:colOff>685800</xdr:colOff>
      <xdr:row>1</xdr:row>
      <xdr:rowOff>939804</xdr:rowOff>
    </xdr:to>
    <xdr:pic>
      <xdr:nvPicPr>
        <xdr:cNvPr id="3" name="Graphic 2" descr="Money">
          <a:extLst>
            <a:ext uri="{FF2B5EF4-FFF2-40B4-BE49-F238E27FC236}">
              <a16:creationId xmlns:a16="http://schemas.microsoft.com/office/drawing/2014/main" id="{D4FC616A-5101-4F29-9ACA-5397EC757A8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1373188" y="508004"/>
          <a:ext cx="685800" cy="6858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244940</xdr:rowOff>
    </xdr:from>
    <xdr:to>
      <xdr:col>1</xdr:col>
      <xdr:colOff>685800</xdr:colOff>
      <xdr:row>1</xdr:row>
      <xdr:rowOff>934550</xdr:rowOff>
    </xdr:to>
    <xdr:pic>
      <xdr:nvPicPr>
        <xdr:cNvPr id="4" name="Graphic 3" descr="Money">
          <a:extLst>
            <a:ext uri="{FF2B5EF4-FFF2-40B4-BE49-F238E27FC236}">
              <a16:creationId xmlns:a16="http://schemas.microsoft.com/office/drawing/2014/main" id="{132E34AD-9B34-4E07-A53A-B9135BAE2A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244929" y="367404"/>
          <a:ext cx="685800" cy="685800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Housing" displayName="Housing" ref="B15:E26" totalsRowCount="1" headerRowDxfId="159" dataDxfId="157" totalsRowDxfId="155" headerRowBorderDxfId="158" tableBorderDxfId="156" totalsRowBorderDxfId="154">
  <autoFilter ref="B15:E25" xr:uid="{00000000-000C-0000-FFFF-FFFF00000000}">
    <filterColumn colId="0" hiddenButton="1"/>
    <filterColumn colId="1" hiddenButton="1"/>
    <filterColumn colId="2" hiddenButton="1"/>
    <filterColumn colId="3" hiddenButton="1"/>
  </autoFilter>
  <tableColumns count="4">
    <tableColumn id="1" xr3:uid="{00000000-0010-0000-0000-000001000000}" name="Category" totalsRowLabel="Subtotal" dataDxfId="153" totalsRowDxfId="152"/>
    <tableColumn id="2" xr3:uid="{00000000-0010-0000-0000-000002000000}" name="Projected_x000a_cost" dataDxfId="36" totalsRowDxfId="151"/>
    <tableColumn id="3" xr3:uid="{00000000-0010-0000-0000-000003000000}" name="Actual _x000a_cost" dataDxfId="35" totalsRowDxfId="150"/>
    <tableColumn id="4" xr3:uid="{00000000-0010-0000-0000-000004000000}" name="Difference" totalsRowFunction="sum" dataDxfId="34" totalsRowDxfId="149">
      <calculatedColumnFormula>Housing[[#This Row],[Projected
cost]]-Housing[[#This Row],[Actual 
cost]]</calculatedColumnFormula>
    </tableColumn>
  </tableColumns>
  <tableStyleInfo name="Address Book" showFirstColumn="0" showLastColumn="0" showRowStripes="1" showColumnStripes="0"/>
  <extLst>
    <ext xmlns:x14="http://schemas.microsoft.com/office/spreadsheetml/2009/9/main" uri="{504A1905-F514-4f6f-8877-14C23A59335A}">
      <x14:table altTextSummary="Enter Projected and Actual Housing Costs in this table. Difference is auto calculated"/>
    </ext>
  </extLst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Entertainment" displayName="Entertainment" ref="G15:J25" totalsRowCount="1" headerRowDxfId="148" dataDxfId="146" totalsRowDxfId="144" headerRowBorderDxfId="147" tableBorderDxfId="145" totalsRowBorderDxfId="143" headerRowCellStyle="Normal">
  <autoFilter ref="G15:J24" xr:uid="{00000000-0009-0000-0100-000002000000}">
    <filterColumn colId="0" hiddenButton="1"/>
    <filterColumn colId="1" hiddenButton="1"/>
    <filterColumn colId="2" hiddenButton="1"/>
    <filterColumn colId="3" hiddenButton="1"/>
  </autoFilter>
  <tableColumns count="4">
    <tableColumn id="1" xr3:uid="{00000000-0010-0000-0100-000001000000}" name="Category" totalsRowLabel="Subtotal" dataDxfId="142" totalsRowDxfId="141"/>
    <tableColumn id="2" xr3:uid="{00000000-0010-0000-0100-000002000000}" name="Projected _x000a_cost" dataDxfId="33" totalsRowDxfId="140"/>
    <tableColumn id="3" xr3:uid="{00000000-0010-0000-0100-000003000000}" name="Actual _x000a_cost" dataDxfId="32" totalsRowDxfId="139"/>
    <tableColumn id="4" xr3:uid="{00000000-0010-0000-0100-000004000000}" name="Difference" totalsRowFunction="sum" dataDxfId="31" totalsRowDxfId="138">
      <calculatedColumnFormula>Entertainment[[#This Row],[Projected 
cost]]-Entertainment[[#This Row],[Actual 
cost]]</calculatedColumnFormula>
    </tableColumn>
  </tableColumns>
  <tableStyleInfo name="Address Book" showFirstColumn="1" showLastColumn="1" showRowStripes="1" showColumnStripes="0"/>
  <extLst>
    <ext xmlns:x14="http://schemas.microsoft.com/office/spreadsheetml/2009/9/main" uri="{504A1905-F514-4f6f-8877-14C23A59335A}">
      <x14:table altTextSummary="Enter Projected and Actual Entertainment Costs in this table. Difference is auto calculated"/>
    </ext>
  </extLst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2000000}" name="Loans" displayName="Loans" ref="G29:J36" totalsRowCount="1" headerRowDxfId="137" dataDxfId="135" totalsRowDxfId="133" headerRowBorderDxfId="136" tableBorderDxfId="134" totalsRowBorderDxfId="132">
  <autoFilter ref="G29:J35" xr:uid="{00000000-0009-0000-0100-000003000000}">
    <filterColumn colId="0" hiddenButton="1"/>
    <filterColumn colId="1" hiddenButton="1"/>
    <filterColumn colId="2" hiddenButton="1"/>
    <filterColumn colId="3" hiddenButton="1"/>
  </autoFilter>
  <tableColumns count="4">
    <tableColumn id="1" xr3:uid="{00000000-0010-0000-0200-000001000000}" name="Category" totalsRowLabel="Subtotal" dataDxfId="131" totalsRowDxfId="130"/>
    <tableColumn id="2" xr3:uid="{00000000-0010-0000-0200-000002000000}" name="Projected _x000a_cost" dataDxfId="27" totalsRowDxfId="129"/>
    <tableColumn id="3" xr3:uid="{00000000-0010-0000-0200-000003000000}" name="Actual _x000a_cost" dataDxfId="26" totalsRowDxfId="128"/>
    <tableColumn id="4" xr3:uid="{00000000-0010-0000-0200-000004000000}" name="Difference" totalsRowFunction="sum" dataDxfId="25" totalsRowDxfId="127">
      <calculatedColumnFormula>Loans[[#This Row],[Projected 
cost]]-Loans[[#This Row],[Actual 
cost]]</calculatedColumnFormula>
    </tableColumn>
  </tableColumns>
  <tableStyleInfo name="Address Book" showFirstColumn="0" showLastColumn="0" showRowStripes="0" showColumnStripes="0"/>
  <extLst>
    <ext xmlns:x14="http://schemas.microsoft.com/office/spreadsheetml/2009/9/main" uri="{504A1905-F514-4f6f-8877-14C23A59335A}">
      <x14:table altTextSummary="Enter Projected and Actual Loan Costs in this table. Difference is auto calculated"/>
    </ext>
  </extLst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3000000}" name="Transportation" displayName="Transportation" ref="B29:E37" totalsRowCount="1" headerRowDxfId="126" dataDxfId="124" totalsRowDxfId="122" headerRowBorderDxfId="125" tableBorderDxfId="123" totalsRowBorderDxfId="121">
  <autoFilter ref="B29:E36" xr:uid="{00000000-0009-0000-0100-000004000000}">
    <filterColumn colId="0" hiddenButton="1"/>
    <filterColumn colId="1" hiddenButton="1"/>
    <filterColumn colId="2" hiddenButton="1"/>
    <filterColumn colId="3" hiddenButton="1"/>
  </autoFilter>
  <tableColumns count="4">
    <tableColumn id="1" xr3:uid="{00000000-0010-0000-0300-000001000000}" name="Category" totalsRowLabel="Subtotal" dataDxfId="120" totalsRowDxfId="119"/>
    <tableColumn id="2" xr3:uid="{00000000-0010-0000-0300-000002000000}" name="Projected _x000a_cost" dataDxfId="30" totalsRowDxfId="118"/>
    <tableColumn id="3" xr3:uid="{00000000-0010-0000-0300-000003000000}" name="Actual _x000a_cost" dataDxfId="29" totalsRowDxfId="117"/>
    <tableColumn id="4" xr3:uid="{00000000-0010-0000-0300-000004000000}" name="Difference" totalsRowFunction="sum" dataDxfId="28" totalsRowDxfId="116">
      <calculatedColumnFormula>Transportation[[#This Row],[Projected 
cost]]-Transportation[[#This Row],[Actual 
cost]]</calculatedColumnFormula>
    </tableColumn>
  </tableColumns>
  <tableStyleInfo name="Address Book" showFirstColumn="1" showLastColumn="1" showRowStripes="1" showColumnStripes="0"/>
  <extLst>
    <ext xmlns:x14="http://schemas.microsoft.com/office/spreadsheetml/2009/9/main" uri="{504A1905-F514-4f6f-8877-14C23A59335A}">
      <x14:table altTextSummary="Enter Projected and Actual Transportation Costs in this table. Difference is auto calculated"/>
    </ext>
  </extLst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00000000-000C-0000-FFFF-FFFF04000000}" name="Insurance" displayName="Insurance" ref="B40:E45" totalsRowCount="1" headerRowDxfId="115" dataDxfId="113" totalsRowDxfId="111" headerRowBorderDxfId="114" tableBorderDxfId="112" totalsRowBorderDxfId="110">
  <autoFilter ref="B40:E44" xr:uid="{00000000-0009-0000-0100-000005000000}">
    <filterColumn colId="0" hiddenButton="1"/>
    <filterColumn colId="1" hiddenButton="1"/>
    <filterColumn colId="2" hiddenButton="1"/>
    <filterColumn colId="3" hiddenButton="1"/>
  </autoFilter>
  <tableColumns count="4">
    <tableColumn id="1" xr3:uid="{00000000-0010-0000-0400-000001000000}" name="Category" totalsRowLabel="Subtotal" dataDxfId="24" totalsRowDxfId="109"/>
    <tableColumn id="2" xr3:uid="{00000000-0010-0000-0400-000002000000}" name="Projected_x000a_cost" dataDxfId="23"/>
    <tableColumn id="3" xr3:uid="{00000000-0010-0000-0400-000003000000}" name="Actual _x000a_cost" dataDxfId="22"/>
    <tableColumn id="4" xr3:uid="{00000000-0010-0000-0400-000004000000}" name="Difference" totalsRowFunction="sum" dataDxfId="21">
      <calculatedColumnFormula>Insurance[[#This Row],[Projected
cost]]-Insurance[[#This Row],[Actual 
cost]]</calculatedColumnFormula>
    </tableColumn>
  </tableColumns>
  <tableStyleInfo name="Address Book" showFirstColumn="1" showLastColumn="1" showRowStripes="1" showColumnStripes="0"/>
  <extLst>
    <ext xmlns:x14="http://schemas.microsoft.com/office/spreadsheetml/2009/9/main" uri="{504A1905-F514-4f6f-8877-14C23A59335A}">
      <x14:table altTextSummary="Enter Projected and Actual Insurance Costs in this table. Difference is auto calculated"/>
    </ext>
  </extLst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00000000-000C-0000-FFFF-FFFF05000000}" name="Taxes" displayName="Taxes" ref="G40:J45" totalsRowCount="1" headerRowDxfId="108" dataDxfId="106" totalsRowDxfId="104" headerRowBorderDxfId="107" tableBorderDxfId="105" totalsRowBorderDxfId="103">
  <autoFilter ref="G40:J44" xr:uid="{00000000-0009-0000-0100-000006000000}">
    <filterColumn colId="0" hiddenButton="1"/>
    <filterColumn colId="1" hiddenButton="1"/>
    <filterColumn colId="2" hiddenButton="1"/>
    <filterColumn colId="3" hiddenButton="1"/>
  </autoFilter>
  <tableColumns count="4">
    <tableColumn id="1" xr3:uid="{00000000-0010-0000-0500-000001000000}" name="Category" totalsRowLabel="Subtotal" dataDxfId="102" totalsRowDxfId="101"/>
    <tableColumn id="2" xr3:uid="{00000000-0010-0000-0500-000002000000}" name="Projected _x000a_cost" dataDxfId="20" totalsRowDxfId="100"/>
    <tableColumn id="3" xr3:uid="{00000000-0010-0000-0500-000003000000}" name="Actual _x000a_cost" dataDxfId="19" totalsRowDxfId="99"/>
    <tableColumn id="4" xr3:uid="{00000000-0010-0000-0500-000004000000}" name="Difference" totalsRowFunction="sum" dataDxfId="18" totalsRowDxfId="98">
      <calculatedColumnFormula>Taxes[[#This Row],[Projected 
cost]]-Taxes[[#This Row],[Actual 
cost]]</calculatedColumnFormula>
    </tableColumn>
  </tableColumns>
  <tableStyleInfo name="Address Book" showFirstColumn="1" showLastColumn="1" showRowStripes="1" showColumnStripes="0"/>
  <extLst>
    <ext xmlns:x14="http://schemas.microsoft.com/office/spreadsheetml/2009/9/main" uri="{504A1905-F514-4f6f-8877-14C23A59335A}">
      <x14:table altTextSummary="Enter Projected and Actual Taxes Costs in this table. Difference is auto calculated"/>
    </ext>
  </extLst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00000000-000C-0000-FFFF-FFFF06000000}" name="Savings" displayName="Savings" ref="G48:J52" totalsRowCount="1" headerRowDxfId="97" dataDxfId="95" totalsRowDxfId="94" headerRowBorderDxfId="96" totalsRowBorderDxfId="93">
  <autoFilter ref="G48:J51" xr:uid="{00000000-0009-0000-0100-000007000000}">
    <filterColumn colId="0" hiddenButton="1"/>
    <filterColumn colId="1" hiddenButton="1"/>
    <filterColumn colId="2" hiddenButton="1"/>
    <filterColumn colId="3" hiddenButton="1"/>
  </autoFilter>
  <tableColumns count="4">
    <tableColumn id="1" xr3:uid="{00000000-0010-0000-0600-000001000000}" name="Category" totalsRowLabel="Subtotal" dataDxfId="92" totalsRowDxfId="91"/>
    <tableColumn id="2" xr3:uid="{00000000-0010-0000-0600-000002000000}" name="Projected _x000a_cost" dataDxfId="17" totalsRowDxfId="90"/>
    <tableColumn id="3" xr3:uid="{00000000-0010-0000-0600-000003000000}" name="Actual _x000a_cost" dataDxfId="16" totalsRowDxfId="89"/>
    <tableColumn id="4" xr3:uid="{00000000-0010-0000-0600-000004000000}" name="Difference" totalsRowFunction="sum" dataDxfId="15" totalsRowDxfId="88">
      <calculatedColumnFormula>Savings[[#This Row],[Projected 
cost]]-Savings[[#This Row],[Actual 
cost]]</calculatedColumnFormula>
    </tableColumn>
  </tableColumns>
  <tableStyleInfo name="Address Book" showFirstColumn="1" showLastColumn="1" showRowStripes="1" showColumnStripes="0"/>
  <extLst>
    <ext xmlns:x14="http://schemas.microsoft.com/office/spreadsheetml/2009/9/main" uri="{504A1905-F514-4f6f-8877-14C23A59335A}">
      <x14:table altTextSummary="Enter Projected and Actual Costs for Savings or Investments in this table. Difference is auto calculated"/>
    </ext>
  </extLst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00000000-000C-0000-FFFF-FFFF07000000}" name="Food" displayName="Food" ref="B48:E52" totalsRowCount="1" headerRowDxfId="87" dataDxfId="85" totalsRowDxfId="83" headerRowBorderDxfId="86" tableBorderDxfId="84" totalsRowBorderDxfId="82">
  <autoFilter ref="B48:E51" xr:uid="{00000000-0009-0000-0100-000008000000}">
    <filterColumn colId="0" hiddenButton="1"/>
    <filterColumn colId="1" hiddenButton="1"/>
    <filterColumn colId="2" hiddenButton="1"/>
    <filterColumn colId="3" hiddenButton="1"/>
  </autoFilter>
  <tableColumns count="4">
    <tableColumn id="1" xr3:uid="{00000000-0010-0000-0700-000001000000}" name="Category" totalsRowLabel="Subtotal" dataDxfId="81" totalsRowDxfId="80"/>
    <tableColumn id="2" xr3:uid="{00000000-0010-0000-0700-000002000000}" name="Projected _x000a_cost" dataDxfId="14" totalsRowDxfId="79"/>
    <tableColumn id="3" xr3:uid="{00000000-0010-0000-0700-000003000000}" name="Actual _x000a_cost" dataDxfId="13" totalsRowDxfId="78"/>
    <tableColumn id="4" xr3:uid="{00000000-0010-0000-0700-000004000000}" name="Difference" totalsRowFunction="sum" dataDxfId="12" totalsRowDxfId="77">
      <calculatedColumnFormula>Food[[#This Row],[Projected 
cost]]-Food[[#This Row],[Actual 
cost]]</calculatedColumnFormula>
    </tableColumn>
  </tableColumns>
  <tableStyleInfo name="Address Book" showFirstColumn="1" showLastColumn="1" showRowStripes="1" showColumnStripes="0"/>
  <extLst>
    <ext xmlns:x14="http://schemas.microsoft.com/office/spreadsheetml/2009/9/main" uri="{504A1905-F514-4f6f-8877-14C23A59335A}">
      <x14:table altTextSummary="Enter Projected and Actual Food Costs in this table. Difference is auto calculated"/>
    </ext>
  </extLst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00000000-000C-0000-FFFF-FFFF08000000}" name="Gifts" displayName="Gifts" ref="G55:J59" totalsRowCount="1" headerRowDxfId="76" dataDxfId="74" totalsRowDxfId="73" headerRowBorderDxfId="75" totalsRowBorderDxfId="72">
  <autoFilter ref="G55:J58" xr:uid="{00000000-0009-0000-0100-000009000000}">
    <filterColumn colId="0" hiddenButton="1"/>
    <filterColumn colId="1" hiddenButton="1"/>
    <filterColumn colId="2" hiddenButton="1"/>
    <filterColumn colId="3" hiddenButton="1"/>
  </autoFilter>
  <tableColumns count="4">
    <tableColumn id="1" xr3:uid="{00000000-0010-0000-0800-000001000000}" name="Category" totalsRowLabel="Subtotal" dataDxfId="71" totalsRowDxfId="70"/>
    <tableColumn id="2" xr3:uid="{00000000-0010-0000-0800-000002000000}" name="Projected _x000a_cost" dataDxfId="11" totalsRowDxfId="69"/>
    <tableColumn id="3" xr3:uid="{00000000-0010-0000-0800-000003000000}" name="Actual _x000a_cost" dataDxfId="10" totalsRowDxfId="68"/>
    <tableColumn id="4" xr3:uid="{00000000-0010-0000-0800-000004000000}" name="Difference" totalsRowFunction="sum" dataDxfId="9" totalsRowDxfId="67">
      <calculatedColumnFormula>Gifts[[#This Row],[Projected 
cost]]-Gifts[[#This Row],[Actual 
cost]]</calculatedColumnFormula>
    </tableColumn>
  </tableColumns>
  <tableStyleInfo name="Address Book" showFirstColumn="1" showLastColumn="1" showRowStripes="1" showColumnStripes="0"/>
  <extLst>
    <ext xmlns:x14="http://schemas.microsoft.com/office/spreadsheetml/2009/9/main" uri="{504A1905-F514-4f6f-8877-14C23A59335A}">
      <x14:table altTextSummary="Enter Projected and Actual Costs for Gifts and Donations in this table. Difference is auto calculated"/>
    </ext>
  </extLst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0" xr:uid="{00000000-000C-0000-FFFF-FFFF09000000}" name="Pets" displayName="Pets" ref="B55:E61" totalsRowCount="1" headerRowDxfId="66" dataDxfId="64" totalsRowDxfId="63" headerRowBorderDxfId="65" totalsRowBorderDxfId="62">
  <autoFilter ref="B55:E60" xr:uid="{00000000-0009-0000-0100-00000A000000}">
    <filterColumn colId="0" hiddenButton="1"/>
    <filterColumn colId="1" hiddenButton="1"/>
    <filterColumn colId="2" hiddenButton="1"/>
    <filterColumn colId="3" hiddenButton="1"/>
  </autoFilter>
  <tableColumns count="4">
    <tableColumn id="1" xr3:uid="{00000000-0010-0000-0900-000001000000}" name="Category" totalsRowLabel="Subtotal" dataDxfId="61" totalsRowDxfId="60"/>
    <tableColumn id="2" xr3:uid="{00000000-0010-0000-0900-000002000000}" name="Projected _x000a_cost" dataDxfId="8" totalsRowDxfId="59"/>
    <tableColumn id="3" xr3:uid="{00000000-0010-0000-0900-000003000000}" name="Actual _x000a_cost" dataDxfId="7" totalsRowDxfId="58"/>
    <tableColumn id="4" xr3:uid="{00000000-0010-0000-0900-000004000000}" name="Difference" totalsRowFunction="sum" dataDxfId="6" totalsRowDxfId="57">
      <calculatedColumnFormula>Pets[[#This Row],[Projected 
cost]]-Pets[[#This Row],[Actual 
cost]]</calculatedColumnFormula>
    </tableColumn>
  </tableColumns>
  <tableStyleInfo name="Address Book" showFirstColumn="1" showLastColumn="1" showRowStripes="1" showColumnStripes="0"/>
  <extLst>
    <ext xmlns:x14="http://schemas.microsoft.com/office/spreadsheetml/2009/9/main" uri="{504A1905-F514-4f6f-8877-14C23A59335A}">
      <x14:table altTextSummary="Enter Projected and Actual Pets Costs in this table. Difference is auto calculated"/>
    </ext>
  </extLst>
</table>
</file>

<file path=xl/tables/table1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00000000-000C-0000-FFFF-FFFF0A000000}" name="Legal" displayName="Legal" ref="G64:J69" totalsRowCount="1" headerRowDxfId="56" dataDxfId="54" totalsRowDxfId="53" headerRowBorderDxfId="55" totalsRowBorderDxfId="52">
  <autoFilter ref="G64:J68" xr:uid="{00000000-0009-0000-0100-00000B000000}">
    <filterColumn colId="0" hiddenButton="1"/>
    <filterColumn colId="1" hiddenButton="1"/>
    <filterColumn colId="2" hiddenButton="1"/>
    <filterColumn colId="3" hiddenButton="1"/>
  </autoFilter>
  <tableColumns count="4">
    <tableColumn id="1" xr3:uid="{00000000-0010-0000-0A00-000001000000}" name="Category" totalsRowLabel="Subtotal" dataDxfId="51" totalsRowDxfId="50"/>
    <tableColumn id="2" xr3:uid="{00000000-0010-0000-0A00-000002000000}" name="Projected _x000a_cost" dataDxfId="5" totalsRowDxfId="49"/>
    <tableColumn id="3" xr3:uid="{00000000-0010-0000-0A00-000003000000}" name="Actual _x000a_cost" dataDxfId="4" totalsRowDxfId="48"/>
    <tableColumn id="4" xr3:uid="{00000000-0010-0000-0A00-000004000000}" name="Difference" totalsRowFunction="sum" dataDxfId="3" totalsRowDxfId="47">
      <calculatedColumnFormula>Legal[[#This Row],[Projected 
cost]]-Legal[[#This Row],[Actual 
cost]]</calculatedColumnFormula>
    </tableColumn>
  </tableColumns>
  <tableStyleInfo name="Address Book" showFirstColumn="1" showLastColumn="1" showRowStripes="1" showColumnStripes="0"/>
  <extLst>
    <ext xmlns:x14="http://schemas.microsoft.com/office/spreadsheetml/2009/9/main" uri="{504A1905-F514-4f6f-8877-14C23A59335A}">
      <x14:table altTextSummary="Enter Projected and Actual Legal Costs in this table. Difference is auto calculated"/>
    </ext>
  </extLst>
</table>
</file>

<file path=xl/tables/table1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" xr:uid="{00000000-000C-0000-FFFF-FFFF0B000000}" name="PersonalCare" displayName="PersonalCare" ref="B64:E72" totalsRowCount="1" headerRowDxfId="46" dataDxfId="44" totalsRowDxfId="43" headerRowBorderDxfId="45" totalsRowBorderDxfId="42">
  <autoFilter ref="B64:E71" xr:uid="{00000000-0009-0000-0100-00000C000000}">
    <filterColumn colId="0" hiddenButton="1"/>
    <filterColumn colId="1" hiddenButton="1"/>
    <filterColumn colId="2" hiddenButton="1"/>
    <filterColumn colId="3" hiddenButton="1"/>
  </autoFilter>
  <tableColumns count="4">
    <tableColumn id="1" xr3:uid="{00000000-0010-0000-0B00-000001000000}" name="Category" totalsRowLabel="Subtotal" dataDxfId="41" totalsRowDxfId="40"/>
    <tableColumn id="2" xr3:uid="{00000000-0010-0000-0B00-000002000000}" name="Projected _x000a_cost" dataDxfId="2" totalsRowDxfId="39"/>
    <tableColumn id="3" xr3:uid="{00000000-0010-0000-0B00-000003000000}" name="Actual _x000a_cost" dataDxfId="1" totalsRowDxfId="38"/>
    <tableColumn id="4" xr3:uid="{00000000-0010-0000-0B00-000004000000}" name="Difference" totalsRowFunction="sum" dataDxfId="0" totalsRowDxfId="37">
      <calculatedColumnFormula>PersonalCare[[#This Row],[Projected 
cost]]-PersonalCare[[#This Row],[Actual 
cost]]</calculatedColumnFormula>
    </tableColumn>
  </tableColumns>
  <tableStyleInfo name="Address Book" showFirstColumn="1" showLastColumn="1" showRowStripes="1" showColumnStripes="0"/>
  <extLst>
    <ext xmlns:x14="http://schemas.microsoft.com/office/spreadsheetml/2009/9/main" uri="{504A1905-F514-4f6f-8877-14C23A59335A}">
      <x14:table altTextSummary="Enter Projected and Actual Personal Care Costs in this table. Difference is auto calculated"/>
    </ext>
  </extLst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Custom 31">
      <a:majorFont>
        <a:latin typeface="Calibri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table" Target="../tables/table6.xml"/><Relationship Id="rId13" Type="http://schemas.openxmlformats.org/officeDocument/2006/relationships/table" Target="../tables/table11.xml"/><Relationship Id="rId3" Type="http://schemas.openxmlformats.org/officeDocument/2006/relationships/table" Target="../tables/table1.xml"/><Relationship Id="rId7" Type="http://schemas.openxmlformats.org/officeDocument/2006/relationships/table" Target="../tables/table5.xml"/><Relationship Id="rId12" Type="http://schemas.openxmlformats.org/officeDocument/2006/relationships/table" Target="../tables/table10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6" Type="http://schemas.openxmlformats.org/officeDocument/2006/relationships/table" Target="../tables/table4.xml"/><Relationship Id="rId11" Type="http://schemas.openxmlformats.org/officeDocument/2006/relationships/table" Target="../tables/table9.xml"/><Relationship Id="rId5" Type="http://schemas.openxmlformats.org/officeDocument/2006/relationships/table" Target="../tables/table3.xml"/><Relationship Id="rId10" Type="http://schemas.openxmlformats.org/officeDocument/2006/relationships/table" Target="../tables/table8.xml"/><Relationship Id="rId4" Type="http://schemas.openxmlformats.org/officeDocument/2006/relationships/table" Target="../tables/table2.xml"/><Relationship Id="rId9" Type="http://schemas.openxmlformats.org/officeDocument/2006/relationships/table" Target="../tables/table7.xml"/><Relationship Id="rId14" Type="http://schemas.openxmlformats.org/officeDocument/2006/relationships/table" Target="../tables/table1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8CF256-A10A-4A5C-8FB4-95F27AB5BFA3}">
  <sheetPr>
    <tabColor theme="9" tint="-0.499984740745262"/>
  </sheetPr>
  <dimension ref="B1:B9"/>
  <sheetViews>
    <sheetView showGridLines="0" zoomScaleNormal="100" workbookViewId="0"/>
  </sheetViews>
  <sheetFormatPr defaultColWidth="8.88671875" defaultRowHeight="13.8" x14ac:dyDescent="0.3"/>
  <cols>
    <col min="1" max="1" width="1.44140625" customWidth="1"/>
    <col min="2" max="2" width="100.6640625" customWidth="1"/>
    <col min="3" max="3" width="2.6640625" customWidth="1"/>
  </cols>
  <sheetData>
    <row r="1" spans="2:2" ht="19.95" customHeight="1" x14ac:dyDescent="0.3"/>
    <row r="2" spans="2:2" s="29" customFormat="1" ht="94.95" customHeight="1" x14ac:dyDescent="0.3">
      <c r="B2" s="30" t="s">
        <v>69</v>
      </c>
    </row>
    <row r="3" spans="2:2" ht="48.6" customHeight="1" x14ac:dyDescent="0.3">
      <c r="B3" s="8" t="s">
        <v>67</v>
      </c>
    </row>
    <row r="4" spans="2:2" ht="30" customHeight="1" x14ac:dyDescent="0.3">
      <c r="B4" s="7" t="s">
        <v>66</v>
      </c>
    </row>
    <row r="5" spans="2:2" ht="30" customHeight="1" x14ac:dyDescent="0.3">
      <c r="B5" s="7" t="s">
        <v>68</v>
      </c>
    </row>
    <row r="6" spans="2:2" ht="34.950000000000003" customHeight="1" x14ac:dyDescent="0.35">
      <c r="B6" s="9" t="s">
        <v>55</v>
      </c>
    </row>
    <row r="7" spans="2:2" ht="46.8" x14ac:dyDescent="0.3">
      <c r="B7" s="7" t="s">
        <v>56</v>
      </c>
    </row>
    <row r="8" spans="2:2" ht="10.050000000000001" customHeight="1" x14ac:dyDescent="0.3">
      <c r="B8" s="7"/>
    </row>
    <row r="9" spans="2:2" ht="31.2" x14ac:dyDescent="0.3">
      <c r="B9" s="7" t="s">
        <v>57</v>
      </c>
    </row>
  </sheetData>
  <pageMargins left="0.7" right="0.7" top="0.75" bottom="0.75" header="0.3" footer="0.3"/>
  <pageSetup scale="9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4"/>
    <pageSetUpPr autoPageBreaks="0" fitToPage="1"/>
  </sheetPr>
  <dimension ref="A1:J81"/>
  <sheetViews>
    <sheetView showGridLines="0" tabSelected="1" zoomScaleNormal="100" zoomScaleSheetLayoutView="30" workbookViewId="0"/>
  </sheetViews>
  <sheetFormatPr defaultColWidth="8.88671875" defaultRowHeight="13.8" x14ac:dyDescent="0.3"/>
  <cols>
    <col min="1" max="1" width="1.44140625" style="4" customWidth="1"/>
    <col min="2" max="2" width="30.6640625" customWidth="1"/>
    <col min="3" max="5" width="20.6640625" customWidth="1"/>
    <col min="6" max="6" width="15.6640625" customWidth="1"/>
    <col min="7" max="7" width="30.6640625" customWidth="1"/>
    <col min="8" max="10" width="20.6640625" customWidth="1"/>
    <col min="11" max="11" width="2.6640625" customWidth="1"/>
  </cols>
  <sheetData>
    <row r="1" spans="1:10" s="1" customFormat="1" ht="19.95" customHeight="1" x14ac:dyDescent="0.3">
      <c r="A1" s="3"/>
    </row>
    <row r="2" spans="1:10" s="1" customFormat="1" ht="94.95" customHeight="1" x14ac:dyDescent="0.55000000000000004">
      <c r="A2" s="6"/>
      <c r="B2" s="65" t="s">
        <v>70</v>
      </c>
      <c r="C2" s="65"/>
      <c r="D2" s="65"/>
      <c r="E2" s="65"/>
      <c r="F2" s="65"/>
      <c r="G2" s="65"/>
      <c r="H2" s="65"/>
      <c r="I2" s="12"/>
      <c r="J2" s="12"/>
    </row>
    <row r="3" spans="1:10" ht="15" customHeight="1" x14ac:dyDescent="0.3"/>
    <row r="4" spans="1:10" ht="30" customHeight="1" x14ac:dyDescent="0.3">
      <c r="B4" s="71" t="s">
        <v>71</v>
      </c>
      <c r="C4" s="72"/>
      <c r="D4" s="13"/>
      <c r="E4" s="68" t="s">
        <v>83</v>
      </c>
      <c r="F4" s="68"/>
      <c r="G4" s="68"/>
      <c r="H4" s="77">
        <f>C7-J73</f>
        <v>3405</v>
      </c>
    </row>
    <row r="5" spans="1:10" ht="30" customHeight="1" x14ac:dyDescent="0.3">
      <c r="B5" s="14" t="s">
        <v>0</v>
      </c>
      <c r="C5" s="74">
        <v>4300</v>
      </c>
      <c r="E5" s="68"/>
      <c r="F5" s="68"/>
      <c r="G5" s="68"/>
      <c r="H5" s="77"/>
      <c r="I5" s="15"/>
    </row>
    <row r="6" spans="1:10" ht="30" customHeight="1" x14ac:dyDescent="0.3">
      <c r="B6" s="16" t="s">
        <v>1</v>
      </c>
      <c r="C6" s="75">
        <v>300</v>
      </c>
      <c r="E6" s="69" t="s">
        <v>73</v>
      </c>
      <c r="F6" s="69"/>
      <c r="G6" s="69"/>
      <c r="H6" s="78">
        <f>C12-J75</f>
        <v>3064</v>
      </c>
      <c r="I6" s="15"/>
    </row>
    <row r="7" spans="1:10" ht="30" customHeight="1" x14ac:dyDescent="0.3">
      <c r="B7" s="18" t="s">
        <v>2</v>
      </c>
      <c r="C7" s="76">
        <f>SUM(C5:C6)</f>
        <v>4600</v>
      </c>
      <c r="E7" s="69"/>
      <c r="F7" s="69"/>
      <c r="G7" s="69"/>
      <c r="H7" s="78"/>
      <c r="I7" s="15"/>
    </row>
    <row r="8" spans="1:10" ht="30" customHeight="1" x14ac:dyDescent="0.3">
      <c r="E8" s="70" t="s">
        <v>65</v>
      </c>
      <c r="F8" s="70"/>
      <c r="G8" s="70"/>
      <c r="H8" s="79">
        <f>H6-H4</f>
        <v>-341</v>
      </c>
      <c r="I8" s="15"/>
    </row>
    <row r="9" spans="1:10" ht="30" customHeight="1" x14ac:dyDescent="0.3">
      <c r="B9" s="71" t="s">
        <v>72</v>
      </c>
      <c r="C9" s="73"/>
      <c r="D9" s="13"/>
      <c r="E9" s="70"/>
      <c r="F9" s="70"/>
      <c r="G9" s="70"/>
      <c r="H9" s="79"/>
      <c r="I9" s="20"/>
    </row>
    <row r="10" spans="1:10" ht="30" customHeight="1" x14ac:dyDescent="0.3">
      <c r="B10" s="16" t="s">
        <v>0</v>
      </c>
      <c r="C10" s="17">
        <v>4000</v>
      </c>
      <c r="I10" s="15"/>
    </row>
    <row r="11" spans="1:10" ht="30" customHeight="1" x14ac:dyDescent="0.3">
      <c r="B11" s="21" t="s">
        <v>1</v>
      </c>
      <c r="C11" s="22">
        <v>300</v>
      </c>
      <c r="E11" s="15"/>
      <c r="H11" s="23"/>
      <c r="I11" s="15"/>
    </row>
    <row r="12" spans="1:10" ht="30" customHeight="1" x14ac:dyDescent="0.3">
      <c r="B12" s="18" t="s">
        <v>2</v>
      </c>
      <c r="C12" s="19">
        <f>SUM(C10:C11)</f>
        <v>4300</v>
      </c>
    </row>
    <row r="13" spans="1:10" ht="37.950000000000003" customHeight="1" x14ac:dyDescent="0.3">
      <c r="B13" s="24"/>
      <c r="C13" s="25"/>
    </row>
    <row r="14" spans="1:10" s="2" customFormat="1" ht="30" customHeight="1" x14ac:dyDescent="0.5">
      <c r="A14" s="27"/>
      <c r="B14" s="32" t="s">
        <v>58</v>
      </c>
      <c r="C14" s="10"/>
      <c r="D14" s="11"/>
      <c r="E14" s="11"/>
      <c r="G14" s="31" t="s">
        <v>59</v>
      </c>
      <c r="H14" s="10"/>
      <c r="I14" s="10"/>
      <c r="J14" s="10"/>
    </row>
    <row r="15" spans="1:10" ht="48" customHeight="1" x14ac:dyDescent="0.3">
      <c r="B15" s="56" t="s">
        <v>84</v>
      </c>
      <c r="C15" s="33" t="s">
        <v>74</v>
      </c>
      <c r="D15" s="33" t="s">
        <v>75</v>
      </c>
      <c r="E15" s="34" t="s">
        <v>3</v>
      </c>
      <c r="F15" s="5"/>
      <c r="G15" s="56" t="s">
        <v>84</v>
      </c>
      <c r="H15" s="35" t="s">
        <v>76</v>
      </c>
      <c r="I15" s="35" t="s">
        <v>75</v>
      </c>
      <c r="J15" s="36" t="s">
        <v>3</v>
      </c>
    </row>
    <row r="16" spans="1:10" ht="30" customHeight="1" x14ac:dyDescent="0.3">
      <c r="B16" s="37" t="s">
        <v>4</v>
      </c>
      <c r="C16" s="80">
        <v>1000</v>
      </c>
      <c r="D16" s="80">
        <v>1000</v>
      </c>
      <c r="E16" s="80">
        <f>Housing[[#This Row],[Projected
cost]]-Housing[[#This Row],[Actual 
cost]]</f>
        <v>0</v>
      </c>
      <c r="F16" s="5"/>
      <c r="G16" s="38" t="s">
        <v>5</v>
      </c>
      <c r="H16" s="82"/>
      <c r="I16" s="82"/>
      <c r="J16" s="82">
        <f>Entertainment[[#This Row],[Projected 
cost]]-Entertainment[[#This Row],[Actual 
cost]]</f>
        <v>0</v>
      </c>
    </row>
    <row r="17" spans="1:10" ht="30" customHeight="1" x14ac:dyDescent="0.3">
      <c r="B17" s="37" t="s">
        <v>6</v>
      </c>
      <c r="C17" s="80">
        <v>54</v>
      </c>
      <c r="D17" s="80">
        <v>100</v>
      </c>
      <c r="E17" s="80">
        <f>Housing[[#This Row],[Projected
cost]]-Housing[[#This Row],[Actual 
cost]]</f>
        <v>-46</v>
      </c>
      <c r="F17" s="5"/>
      <c r="G17" s="38" t="s">
        <v>7</v>
      </c>
      <c r="H17" s="82"/>
      <c r="I17" s="82"/>
      <c r="J17" s="82">
        <f>Entertainment[[#This Row],[Projected 
cost]]-Entertainment[[#This Row],[Actual 
cost]]</f>
        <v>0</v>
      </c>
    </row>
    <row r="18" spans="1:10" ht="30" customHeight="1" x14ac:dyDescent="0.3">
      <c r="B18" s="37" t="s">
        <v>8</v>
      </c>
      <c r="C18" s="80">
        <v>44</v>
      </c>
      <c r="D18" s="80">
        <v>56</v>
      </c>
      <c r="E18" s="80">
        <f>Housing[[#This Row],[Projected
cost]]-Housing[[#This Row],[Actual 
cost]]</f>
        <v>-12</v>
      </c>
      <c r="F18" s="5"/>
      <c r="G18" s="38" t="s">
        <v>9</v>
      </c>
      <c r="H18" s="82"/>
      <c r="I18" s="82"/>
      <c r="J18" s="82">
        <f>Entertainment[[#This Row],[Projected 
cost]]-Entertainment[[#This Row],[Actual 
cost]]</f>
        <v>0</v>
      </c>
    </row>
    <row r="19" spans="1:10" ht="30" customHeight="1" x14ac:dyDescent="0.3">
      <c r="B19" s="37" t="s">
        <v>10</v>
      </c>
      <c r="C19" s="80">
        <v>22</v>
      </c>
      <c r="D19" s="80">
        <v>28</v>
      </c>
      <c r="E19" s="80">
        <f>Housing[[#This Row],[Projected
cost]]-Housing[[#This Row],[Actual 
cost]]</f>
        <v>-6</v>
      </c>
      <c r="F19" s="5"/>
      <c r="G19" s="38" t="s">
        <v>11</v>
      </c>
      <c r="H19" s="82"/>
      <c r="I19" s="82"/>
      <c r="J19" s="82">
        <f>Entertainment[[#This Row],[Projected 
cost]]-Entertainment[[#This Row],[Actual 
cost]]</f>
        <v>0</v>
      </c>
    </row>
    <row r="20" spans="1:10" ht="30" customHeight="1" x14ac:dyDescent="0.3">
      <c r="B20" s="37" t="s">
        <v>12</v>
      </c>
      <c r="C20" s="80">
        <v>8</v>
      </c>
      <c r="D20" s="80">
        <v>8</v>
      </c>
      <c r="E20" s="80">
        <f>Housing[[#This Row],[Projected
cost]]-Housing[[#This Row],[Actual 
cost]]</f>
        <v>0</v>
      </c>
      <c r="F20" s="5"/>
      <c r="G20" s="38" t="s">
        <v>13</v>
      </c>
      <c r="H20" s="82"/>
      <c r="I20" s="82"/>
      <c r="J20" s="82">
        <f>Entertainment[[#This Row],[Projected 
cost]]-Entertainment[[#This Row],[Actual 
cost]]</f>
        <v>0</v>
      </c>
    </row>
    <row r="21" spans="1:10" ht="30" customHeight="1" x14ac:dyDescent="0.3">
      <c r="B21" s="37" t="s">
        <v>14</v>
      </c>
      <c r="C21" s="80">
        <v>34</v>
      </c>
      <c r="D21" s="80">
        <v>34</v>
      </c>
      <c r="E21" s="80">
        <f>Housing[[#This Row],[Projected
cost]]-Housing[[#This Row],[Actual 
cost]]</f>
        <v>0</v>
      </c>
      <c r="F21" s="5"/>
      <c r="G21" s="38" t="s">
        <v>15</v>
      </c>
      <c r="H21" s="82"/>
      <c r="I21" s="82"/>
      <c r="J21" s="82">
        <f>Entertainment[[#This Row],[Projected 
cost]]-Entertainment[[#This Row],[Actual 
cost]]</f>
        <v>0</v>
      </c>
    </row>
    <row r="22" spans="1:10" ht="30" customHeight="1" x14ac:dyDescent="0.3">
      <c r="B22" s="37" t="s">
        <v>16</v>
      </c>
      <c r="C22" s="80">
        <v>10</v>
      </c>
      <c r="D22" s="80">
        <v>10</v>
      </c>
      <c r="E22" s="80">
        <f>Housing[[#This Row],[Projected
cost]]-Housing[[#This Row],[Actual 
cost]]</f>
        <v>0</v>
      </c>
      <c r="F22" s="5"/>
      <c r="G22" s="38" t="s">
        <v>17</v>
      </c>
      <c r="H22" s="82"/>
      <c r="I22" s="82"/>
      <c r="J22" s="82">
        <f>Entertainment[[#This Row],[Projected 
cost]]-Entertainment[[#This Row],[Actual 
cost]]</f>
        <v>0</v>
      </c>
    </row>
    <row r="23" spans="1:10" ht="30" customHeight="1" x14ac:dyDescent="0.3">
      <c r="B23" s="37" t="s">
        <v>18</v>
      </c>
      <c r="C23" s="80">
        <v>23</v>
      </c>
      <c r="D23" s="80">
        <v>0</v>
      </c>
      <c r="E23" s="80">
        <f>Housing[[#This Row],[Projected
cost]]-Housing[[#This Row],[Actual 
cost]]</f>
        <v>23</v>
      </c>
      <c r="F23" s="5"/>
      <c r="G23" s="38" t="s">
        <v>17</v>
      </c>
      <c r="H23" s="82"/>
      <c r="I23" s="82"/>
      <c r="J23" s="82">
        <f>Entertainment[[#This Row],[Projected 
cost]]-Entertainment[[#This Row],[Actual 
cost]]</f>
        <v>0</v>
      </c>
    </row>
    <row r="24" spans="1:10" ht="30" customHeight="1" x14ac:dyDescent="0.3">
      <c r="B24" s="37" t="s">
        <v>19</v>
      </c>
      <c r="C24" s="80">
        <v>0</v>
      </c>
      <c r="D24" s="80">
        <v>0</v>
      </c>
      <c r="E24" s="80">
        <f>Housing[[#This Row],[Projected
cost]]-Housing[[#This Row],[Actual 
cost]]</f>
        <v>0</v>
      </c>
      <c r="F24" s="5"/>
      <c r="G24" s="38" t="s">
        <v>17</v>
      </c>
      <c r="H24" s="82"/>
      <c r="I24" s="82"/>
      <c r="J24" s="82">
        <f>Entertainment[[#This Row],[Projected 
cost]]-Entertainment[[#This Row],[Actual 
cost]]</f>
        <v>0</v>
      </c>
    </row>
    <row r="25" spans="1:10" ht="30" customHeight="1" x14ac:dyDescent="0.3">
      <c r="B25" s="37" t="s">
        <v>17</v>
      </c>
      <c r="C25" s="80">
        <v>0</v>
      </c>
      <c r="D25" s="80">
        <v>0</v>
      </c>
      <c r="E25" s="80">
        <f>Housing[[#This Row],[Projected
cost]]-Housing[[#This Row],[Actual 
cost]]</f>
        <v>0</v>
      </c>
      <c r="F25" s="5"/>
      <c r="G25" s="40" t="s">
        <v>54</v>
      </c>
      <c r="H25" s="83"/>
      <c r="I25" s="83"/>
      <c r="J25" s="84">
        <f>SUBTOTAL(109,Entertainment[Difference])</f>
        <v>0</v>
      </c>
    </row>
    <row r="26" spans="1:10" ht="30" customHeight="1" x14ac:dyDescent="0.3">
      <c r="B26" s="41" t="s">
        <v>54</v>
      </c>
      <c r="C26" s="81"/>
      <c r="D26" s="81"/>
      <c r="E26" s="80">
        <f>SUBTOTAL(109,Housing[Difference])</f>
        <v>-41</v>
      </c>
      <c r="F26" s="5"/>
      <c r="G26" s="42"/>
      <c r="H26" s="42"/>
      <c r="I26" s="42"/>
      <c r="J26" s="42"/>
    </row>
    <row r="27" spans="1:10" ht="37.950000000000003" customHeight="1" x14ac:dyDescent="0.3">
      <c r="B27" s="43"/>
      <c r="C27" s="44"/>
      <c r="D27" s="44"/>
      <c r="E27" s="44"/>
      <c r="F27" s="5"/>
      <c r="G27" s="42"/>
      <c r="H27" s="42"/>
      <c r="I27" s="42"/>
      <c r="J27" s="42"/>
    </row>
    <row r="28" spans="1:10" s="2" customFormat="1" ht="30" customHeight="1" x14ac:dyDescent="0.3">
      <c r="A28" s="28"/>
      <c r="B28" s="59" t="s">
        <v>60</v>
      </c>
      <c r="C28" s="60"/>
      <c r="D28" s="60"/>
      <c r="E28" s="60"/>
      <c r="F28" s="45"/>
      <c r="G28" s="57" t="s">
        <v>61</v>
      </c>
      <c r="H28" s="57"/>
      <c r="I28" s="57"/>
      <c r="J28" s="57"/>
    </row>
    <row r="29" spans="1:10" ht="48" customHeight="1" x14ac:dyDescent="0.3">
      <c r="B29" s="56" t="s">
        <v>84</v>
      </c>
      <c r="C29" s="35" t="s">
        <v>76</v>
      </c>
      <c r="D29" s="35" t="s">
        <v>75</v>
      </c>
      <c r="E29" s="36" t="s">
        <v>3</v>
      </c>
      <c r="F29" s="5"/>
      <c r="G29" s="56" t="s">
        <v>84</v>
      </c>
      <c r="H29" s="35" t="s">
        <v>76</v>
      </c>
      <c r="I29" s="35" t="s">
        <v>75</v>
      </c>
      <c r="J29" s="36" t="s">
        <v>3</v>
      </c>
    </row>
    <row r="30" spans="1:10" ht="30" customHeight="1" x14ac:dyDescent="0.3">
      <c r="B30" s="38" t="s">
        <v>21</v>
      </c>
      <c r="C30" s="82"/>
      <c r="D30" s="82"/>
      <c r="E30" s="82">
        <f>Transportation[[#This Row],[Projected 
cost]]-Transportation[[#This Row],[Actual 
cost]]</f>
        <v>0</v>
      </c>
      <c r="F30" s="5"/>
      <c r="G30" s="38" t="s">
        <v>20</v>
      </c>
      <c r="H30" s="82"/>
      <c r="I30" s="82"/>
      <c r="J30" s="82">
        <f>Loans[[#This Row],[Projected 
cost]]-Loans[[#This Row],[Actual 
cost]]</f>
        <v>0</v>
      </c>
    </row>
    <row r="31" spans="1:10" ht="30" customHeight="1" x14ac:dyDescent="0.3">
      <c r="B31" s="38" t="s">
        <v>23</v>
      </c>
      <c r="C31" s="82"/>
      <c r="D31" s="82"/>
      <c r="E31" s="82">
        <f>Transportation[[#This Row],[Projected 
cost]]-Transportation[[#This Row],[Actual 
cost]]</f>
        <v>0</v>
      </c>
      <c r="F31" s="5"/>
      <c r="G31" s="38" t="s">
        <v>22</v>
      </c>
      <c r="H31" s="82"/>
      <c r="I31" s="82"/>
      <c r="J31" s="82">
        <f>Loans[[#This Row],[Projected 
cost]]-Loans[[#This Row],[Actual 
cost]]</f>
        <v>0</v>
      </c>
    </row>
    <row r="32" spans="1:10" ht="30" customHeight="1" x14ac:dyDescent="0.3">
      <c r="B32" s="38" t="s">
        <v>25</v>
      </c>
      <c r="C32" s="82"/>
      <c r="D32" s="82"/>
      <c r="E32" s="82">
        <f>Transportation[[#This Row],[Projected 
cost]]-Transportation[[#This Row],[Actual 
cost]]</f>
        <v>0</v>
      </c>
      <c r="F32" s="5"/>
      <c r="G32" s="38" t="s">
        <v>24</v>
      </c>
      <c r="H32" s="82"/>
      <c r="I32" s="82"/>
      <c r="J32" s="82">
        <f>Loans[[#This Row],[Projected 
cost]]-Loans[[#This Row],[Actual 
cost]]</f>
        <v>0</v>
      </c>
    </row>
    <row r="33" spans="1:10" ht="30" customHeight="1" x14ac:dyDescent="0.3">
      <c r="B33" s="38" t="s">
        <v>26</v>
      </c>
      <c r="C33" s="82"/>
      <c r="D33" s="82"/>
      <c r="E33" s="82">
        <f>Transportation[[#This Row],[Projected 
cost]]-Transportation[[#This Row],[Actual 
cost]]</f>
        <v>0</v>
      </c>
      <c r="F33" s="5"/>
      <c r="G33" s="38" t="s">
        <v>24</v>
      </c>
      <c r="H33" s="82"/>
      <c r="I33" s="82"/>
      <c r="J33" s="82">
        <f>Loans[[#This Row],[Projected 
cost]]-Loans[[#This Row],[Actual 
cost]]</f>
        <v>0</v>
      </c>
    </row>
    <row r="34" spans="1:10" ht="30" customHeight="1" x14ac:dyDescent="0.3">
      <c r="B34" s="38" t="s">
        <v>27</v>
      </c>
      <c r="C34" s="82"/>
      <c r="D34" s="82"/>
      <c r="E34" s="82">
        <f>Transportation[[#This Row],[Projected 
cost]]-Transportation[[#This Row],[Actual 
cost]]</f>
        <v>0</v>
      </c>
      <c r="F34" s="5"/>
      <c r="G34" s="38" t="s">
        <v>24</v>
      </c>
      <c r="H34" s="82"/>
      <c r="I34" s="82"/>
      <c r="J34" s="82">
        <f>Loans[[#This Row],[Projected 
cost]]-Loans[[#This Row],[Actual 
cost]]</f>
        <v>0</v>
      </c>
    </row>
    <row r="35" spans="1:10" ht="30" customHeight="1" x14ac:dyDescent="0.3">
      <c r="B35" s="38" t="s">
        <v>28</v>
      </c>
      <c r="C35" s="82"/>
      <c r="D35" s="82"/>
      <c r="E35" s="82">
        <f>Transportation[[#This Row],[Projected 
cost]]-Transportation[[#This Row],[Actual 
cost]]</f>
        <v>0</v>
      </c>
      <c r="F35" s="5"/>
      <c r="G35" s="38" t="s">
        <v>17</v>
      </c>
      <c r="H35" s="82"/>
      <c r="I35" s="82"/>
      <c r="J35" s="82">
        <f>Loans[[#This Row],[Projected 
cost]]-Loans[[#This Row],[Actual 
cost]]</f>
        <v>0</v>
      </c>
    </row>
    <row r="36" spans="1:10" ht="30" customHeight="1" x14ac:dyDescent="0.3">
      <c r="B36" s="38" t="s">
        <v>17</v>
      </c>
      <c r="C36" s="82"/>
      <c r="D36" s="82"/>
      <c r="E36" s="82">
        <f>Transportation[[#This Row],[Projected 
cost]]-Transportation[[#This Row],[Actual 
cost]]</f>
        <v>0</v>
      </c>
      <c r="F36" s="5"/>
      <c r="G36" s="40" t="s">
        <v>54</v>
      </c>
      <c r="H36" s="85"/>
      <c r="I36" s="85"/>
      <c r="J36" s="84">
        <f>SUBTOTAL(109,Loans[Difference])</f>
        <v>0</v>
      </c>
    </row>
    <row r="37" spans="1:10" ht="30" customHeight="1" x14ac:dyDescent="0.3">
      <c r="B37" s="40" t="s">
        <v>54</v>
      </c>
      <c r="C37" s="85"/>
      <c r="D37" s="85"/>
      <c r="E37" s="84">
        <f>SUBTOTAL(109,Transportation[Difference])</f>
        <v>0</v>
      </c>
      <c r="F37" s="5"/>
      <c r="G37" s="43"/>
      <c r="H37" s="46"/>
      <c r="I37" s="46"/>
      <c r="J37" s="46"/>
    </row>
    <row r="38" spans="1:10" ht="37.950000000000003" customHeight="1" x14ac:dyDescent="0.3">
      <c r="B38" s="47"/>
      <c r="C38" s="48"/>
      <c r="D38" s="48"/>
      <c r="E38" s="44"/>
      <c r="F38" s="5"/>
      <c r="G38" s="66"/>
      <c r="H38" s="66"/>
      <c r="I38" s="66"/>
      <c r="J38" s="66"/>
    </row>
    <row r="39" spans="1:10" s="2" customFormat="1" ht="30" customHeight="1" x14ac:dyDescent="0.3">
      <c r="A39" s="28"/>
      <c r="B39" s="57" t="s">
        <v>25</v>
      </c>
      <c r="C39" s="58"/>
      <c r="D39" s="58"/>
      <c r="E39" s="58"/>
      <c r="F39" s="45"/>
      <c r="G39" s="57" t="s">
        <v>62</v>
      </c>
      <c r="H39" s="58"/>
      <c r="I39" s="58"/>
      <c r="J39" s="58"/>
    </row>
    <row r="40" spans="1:10" ht="48" customHeight="1" x14ac:dyDescent="0.3">
      <c r="B40" s="56" t="s">
        <v>84</v>
      </c>
      <c r="C40" s="35" t="s">
        <v>74</v>
      </c>
      <c r="D40" s="35" t="s">
        <v>75</v>
      </c>
      <c r="E40" s="36" t="s">
        <v>3</v>
      </c>
      <c r="F40" s="5"/>
      <c r="G40" s="56" t="s">
        <v>84</v>
      </c>
      <c r="H40" s="35" t="s">
        <v>76</v>
      </c>
      <c r="I40" s="35" t="s">
        <v>75</v>
      </c>
      <c r="J40" s="36" t="s">
        <v>3</v>
      </c>
    </row>
    <row r="41" spans="1:10" ht="30" customHeight="1" x14ac:dyDescent="0.3">
      <c r="B41" s="38" t="s">
        <v>31</v>
      </c>
      <c r="C41" s="82"/>
      <c r="D41" s="82"/>
      <c r="E41" s="82">
        <f>Insurance[[#This Row],[Projected
cost]]-Insurance[[#This Row],[Actual 
cost]]</f>
        <v>0</v>
      </c>
      <c r="F41" s="5"/>
      <c r="G41" s="38" t="s">
        <v>29</v>
      </c>
      <c r="H41" s="82"/>
      <c r="I41" s="82"/>
      <c r="J41" s="82">
        <f>Taxes[[#This Row],[Projected 
cost]]-Taxes[[#This Row],[Actual 
cost]]</f>
        <v>0</v>
      </c>
    </row>
    <row r="42" spans="1:10" ht="30" customHeight="1" x14ac:dyDescent="0.3">
      <c r="B42" s="38" t="s">
        <v>33</v>
      </c>
      <c r="C42" s="82"/>
      <c r="D42" s="82"/>
      <c r="E42" s="82">
        <f>Insurance[[#This Row],[Projected
cost]]-Insurance[[#This Row],[Actual 
cost]]</f>
        <v>0</v>
      </c>
      <c r="F42" s="5"/>
      <c r="G42" s="38" t="s">
        <v>30</v>
      </c>
      <c r="H42" s="82"/>
      <c r="I42" s="82"/>
      <c r="J42" s="82">
        <f>Taxes[[#This Row],[Projected 
cost]]-Taxes[[#This Row],[Actual 
cost]]</f>
        <v>0</v>
      </c>
    </row>
    <row r="43" spans="1:10" ht="30" customHeight="1" x14ac:dyDescent="0.3">
      <c r="B43" s="38" t="s">
        <v>34</v>
      </c>
      <c r="C43" s="82"/>
      <c r="D43" s="82"/>
      <c r="E43" s="82">
        <f>Insurance[[#This Row],[Projected
cost]]-Insurance[[#This Row],[Actual 
cost]]</f>
        <v>0</v>
      </c>
      <c r="F43" s="5"/>
      <c r="G43" s="38" t="s">
        <v>32</v>
      </c>
      <c r="H43" s="82"/>
      <c r="I43" s="82"/>
      <c r="J43" s="82">
        <f>Taxes[[#This Row],[Projected 
cost]]-Taxes[[#This Row],[Actual 
cost]]</f>
        <v>0</v>
      </c>
    </row>
    <row r="44" spans="1:10" ht="30" customHeight="1" x14ac:dyDescent="0.3">
      <c r="B44" s="38" t="s">
        <v>17</v>
      </c>
      <c r="C44" s="82"/>
      <c r="D44" s="82"/>
      <c r="E44" s="82">
        <f>Insurance[[#This Row],[Projected
cost]]-Insurance[[#This Row],[Actual 
cost]]</f>
        <v>0</v>
      </c>
      <c r="F44" s="5"/>
      <c r="G44" s="38" t="s">
        <v>17</v>
      </c>
      <c r="H44" s="82"/>
      <c r="I44" s="82"/>
      <c r="J44" s="82">
        <f>Taxes[[#This Row],[Projected 
cost]]-Taxes[[#This Row],[Actual 
cost]]</f>
        <v>0</v>
      </c>
    </row>
    <row r="45" spans="1:10" ht="30" customHeight="1" x14ac:dyDescent="0.3">
      <c r="B45" s="40" t="s">
        <v>54</v>
      </c>
      <c r="C45" s="86"/>
      <c r="D45" s="86"/>
      <c r="E45" s="84">
        <f>SUBTOTAL(109,Insurance[Difference])</f>
        <v>0</v>
      </c>
      <c r="F45" s="5"/>
      <c r="G45" s="40" t="s">
        <v>54</v>
      </c>
      <c r="H45" s="85"/>
      <c r="I45" s="85"/>
      <c r="J45" s="84">
        <f>SUBTOTAL(109,Taxes[Difference])</f>
        <v>0</v>
      </c>
    </row>
    <row r="46" spans="1:10" ht="37.950000000000003" customHeight="1" x14ac:dyDescent="0.3">
      <c r="B46" s="49"/>
      <c r="C46" s="50"/>
      <c r="D46" s="50"/>
      <c r="E46" s="39"/>
      <c r="F46" s="5"/>
      <c r="G46" s="42"/>
      <c r="H46" s="42"/>
      <c r="I46" s="42"/>
      <c r="J46" s="42"/>
    </row>
    <row r="47" spans="1:10" s="2" customFormat="1" ht="30" customHeight="1" x14ac:dyDescent="0.3">
      <c r="A47" s="28"/>
      <c r="B47" s="59" t="s">
        <v>41</v>
      </c>
      <c r="C47" s="60"/>
      <c r="D47" s="60"/>
      <c r="E47" s="60"/>
      <c r="F47" s="45"/>
      <c r="G47" s="57" t="s">
        <v>77</v>
      </c>
      <c r="H47" s="58"/>
      <c r="I47" s="58"/>
      <c r="J47" s="58"/>
    </row>
    <row r="48" spans="1:10" ht="49.95" customHeight="1" x14ac:dyDescent="0.3">
      <c r="B48" s="56" t="s">
        <v>84</v>
      </c>
      <c r="C48" s="35" t="s">
        <v>76</v>
      </c>
      <c r="D48" s="35" t="s">
        <v>75</v>
      </c>
      <c r="E48" s="36" t="s">
        <v>3</v>
      </c>
      <c r="F48" s="5"/>
      <c r="G48" s="56" t="s">
        <v>84</v>
      </c>
      <c r="H48" s="35" t="s">
        <v>76</v>
      </c>
      <c r="I48" s="35" t="s">
        <v>75</v>
      </c>
      <c r="J48" s="36" t="s">
        <v>3</v>
      </c>
    </row>
    <row r="49" spans="1:10" ht="30" customHeight="1" x14ac:dyDescent="0.3">
      <c r="B49" s="38" t="s">
        <v>37</v>
      </c>
      <c r="C49" s="82"/>
      <c r="D49" s="82"/>
      <c r="E49" s="82">
        <f>Food[[#This Row],[Projected 
cost]]-Food[[#This Row],[Actual 
cost]]</f>
        <v>0</v>
      </c>
      <c r="F49" s="5"/>
      <c r="G49" s="38" t="s">
        <v>35</v>
      </c>
      <c r="H49" s="82"/>
      <c r="I49" s="82"/>
      <c r="J49" s="82">
        <f>Savings[[#This Row],[Projected 
cost]]-Savings[[#This Row],[Actual 
cost]]</f>
        <v>0</v>
      </c>
    </row>
    <row r="50" spans="1:10" ht="30" customHeight="1" x14ac:dyDescent="0.3">
      <c r="B50" s="38" t="s">
        <v>38</v>
      </c>
      <c r="C50" s="82"/>
      <c r="D50" s="82"/>
      <c r="E50" s="82">
        <f>Food[[#This Row],[Projected 
cost]]-Food[[#This Row],[Actual 
cost]]</f>
        <v>0</v>
      </c>
      <c r="F50" s="5"/>
      <c r="G50" s="38" t="s">
        <v>36</v>
      </c>
      <c r="H50" s="82"/>
      <c r="I50" s="82"/>
      <c r="J50" s="82">
        <f>Savings[[#This Row],[Projected 
cost]]-Savings[[#This Row],[Actual 
cost]]</f>
        <v>0</v>
      </c>
    </row>
    <row r="51" spans="1:10" ht="30" customHeight="1" x14ac:dyDescent="0.3">
      <c r="B51" s="38" t="s">
        <v>17</v>
      </c>
      <c r="C51" s="82"/>
      <c r="D51" s="82"/>
      <c r="E51" s="82">
        <f>Food[[#This Row],[Projected 
cost]]-Food[[#This Row],[Actual 
cost]]</f>
        <v>0</v>
      </c>
      <c r="F51" s="5"/>
      <c r="G51" s="38" t="s">
        <v>17</v>
      </c>
      <c r="H51" s="82"/>
      <c r="I51" s="82"/>
      <c r="J51" s="82">
        <f>Savings[[#This Row],[Projected 
cost]]-Savings[[#This Row],[Actual 
cost]]</f>
        <v>0</v>
      </c>
    </row>
    <row r="52" spans="1:10" ht="30" customHeight="1" x14ac:dyDescent="0.3">
      <c r="B52" s="40" t="s">
        <v>54</v>
      </c>
      <c r="C52" s="86"/>
      <c r="D52" s="86"/>
      <c r="E52" s="84">
        <f>SUBTOTAL(109,Food[Difference])</f>
        <v>0</v>
      </c>
      <c r="F52" s="5"/>
      <c r="G52" s="40" t="s">
        <v>54</v>
      </c>
      <c r="H52" s="85"/>
      <c r="I52" s="85"/>
      <c r="J52" s="84">
        <f>SUBTOTAL(109,Savings[Difference])</f>
        <v>0</v>
      </c>
    </row>
    <row r="53" spans="1:10" ht="37.950000000000003" customHeight="1" x14ac:dyDescent="0.3">
      <c r="B53" s="51"/>
      <c r="C53" s="46"/>
      <c r="D53" s="46"/>
      <c r="E53" s="46"/>
      <c r="F53" s="5"/>
      <c r="G53" s="52"/>
      <c r="H53" s="53"/>
      <c r="I53" s="53"/>
      <c r="J53" s="53"/>
    </row>
    <row r="54" spans="1:10" s="2" customFormat="1" ht="30" customHeight="1" x14ac:dyDescent="0.3">
      <c r="A54" s="28"/>
      <c r="B54" s="59" t="s">
        <v>63</v>
      </c>
      <c r="C54" s="60"/>
      <c r="D54" s="60"/>
      <c r="E54" s="60"/>
      <c r="F54" s="45"/>
      <c r="G54" s="57" t="s">
        <v>78</v>
      </c>
      <c r="H54" s="58"/>
      <c r="I54" s="58"/>
      <c r="J54" s="58"/>
    </row>
    <row r="55" spans="1:10" ht="48" customHeight="1" x14ac:dyDescent="0.3">
      <c r="B55" s="56" t="s">
        <v>84</v>
      </c>
      <c r="C55" s="35" t="s">
        <v>76</v>
      </c>
      <c r="D55" s="35" t="s">
        <v>75</v>
      </c>
      <c r="E55" s="36" t="s">
        <v>3</v>
      </c>
      <c r="F55" s="5"/>
      <c r="G55" s="56" t="s">
        <v>84</v>
      </c>
      <c r="H55" s="35" t="s">
        <v>76</v>
      </c>
      <c r="I55" s="35" t="s">
        <v>75</v>
      </c>
      <c r="J55" s="36" t="s">
        <v>3</v>
      </c>
    </row>
    <row r="56" spans="1:10" ht="30" customHeight="1" x14ac:dyDescent="0.3">
      <c r="B56" s="38" t="s">
        <v>41</v>
      </c>
      <c r="C56" s="82"/>
      <c r="D56" s="82"/>
      <c r="E56" s="82">
        <f>Pets[[#This Row],[Projected 
cost]]-Pets[[#This Row],[Actual 
cost]]</f>
        <v>0</v>
      </c>
      <c r="F56" s="5"/>
      <c r="G56" s="38" t="s">
        <v>39</v>
      </c>
      <c r="H56" s="82"/>
      <c r="I56" s="82"/>
      <c r="J56" s="82">
        <f>Gifts[[#This Row],[Projected 
cost]]-Gifts[[#This Row],[Actual 
cost]]</f>
        <v>0</v>
      </c>
    </row>
    <row r="57" spans="1:10" ht="30" customHeight="1" x14ac:dyDescent="0.3">
      <c r="B57" s="38" t="s">
        <v>43</v>
      </c>
      <c r="C57" s="82"/>
      <c r="D57" s="82"/>
      <c r="E57" s="82">
        <f>Pets[[#This Row],[Projected 
cost]]-Pets[[#This Row],[Actual 
cost]]</f>
        <v>0</v>
      </c>
      <c r="F57" s="5"/>
      <c r="G57" s="38" t="s">
        <v>40</v>
      </c>
      <c r="H57" s="82"/>
      <c r="I57" s="82"/>
      <c r="J57" s="82">
        <f>Gifts[[#This Row],[Projected 
cost]]-Gifts[[#This Row],[Actual 
cost]]</f>
        <v>0</v>
      </c>
    </row>
    <row r="58" spans="1:10" ht="30" customHeight="1" x14ac:dyDescent="0.3">
      <c r="B58" s="38" t="s">
        <v>44</v>
      </c>
      <c r="C58" s="82"/>
      <c r="D58" s="82"/>
      <c r="E58" s="82">
        <f>Pets[[#This Row],[Projected 
cost]]-Pets[[#This Row],[Actual 
cost]]</f>
        <v>0</v>
      </c>
      <c r="F58" s="5"/>
      <c r="G58" s="38" t="s">
        <v>42</v>
      </c>
      <c r="H58" s="82"/>
      <c r="I58" s="82"/>
      <c r="J58" s="82">
        <f>Gifts[[#This Row],[Projected 
cost]]-Gifts[[#This Row],[Actual 
cost]]</f>
        <v>0</v>
      </c>
    </row>
    <row r="59" spans="1:10" ht="30" customHeight="1" x14ac:dyDescent="0.3">
      <c r="B59" s="38" t="s">
        <v>45</v>
      </c>
      <c r="C59" s="82"/>
      <c r="D59" s="82"/>
      <c r="E59" s="82">
        <f>Pets[[#This Row],[Projected 
cost]]-Pets[[#This Row],[Actual 
cost]]</f>
        <v>0</v>
      </c>
      <c r="F59" s="5"/>
      <c r="G59" s="40" t="s">
        <v>54</v>
      </c>
      <c r="H59" s="86"/>
      <c r="I59" s="86"/>
      <c r="J59" s="84">
        <f>SUBTOTAL(109,Gifts[Difference])</f>
        <v>0</v>
      </c>
    </row>
    <row r="60" spans="1:10" ht="30" customHeight="1" x14ac:dyDescent="0.3">
      <c r="B60" s="38" t="s">
        <v>17</v>
      </c>
      <c r="C60" s="82"/>
      <c r="D60" s="82"/>
      <c r="E60" s="82">
        <f>Pets[[#This Row],[Projected 
cost]]-Pets[[#This Row],[Actual 
cost]]</f>
        <v>0</v>
      </c>
      <c r="F60" s="5"/>
      <c r="G60" s="43"/>
      <c r="H60" s="48"/>
      <c r="I60" s="48"/>
      <c r="J60" s="44"/>
    </row>
    <row r="61" spans="1:10" ht="30" customHeight="1" x14ac:dyDescent="0.3">
      <c r="B61" s="40" t="s">
        <v>54</v>
      </c>
      <c r="C61" s="87"/>
      <c r="D61" s="87"/>
      <c r="E61" s="87">
        <f>SUBTOTAL(109,Pets[Difference])</f>
        <v>0</v>
      </c>
      <c r="F61" s="5"/>
      <c r="G61" s="43"/>
      <c r="H61" s="48"/>
      <c r="I61" s="48"/>
      <c r="J61" s="44"/>
    </row>
    <row r="62" spans="1:10" ht="37.950000000000003" customHeight="1" x14ac:dyDescent="0.3">
      <c r="B62" s="47"/>
      <c r="C62" s="54"/>
      <c r="D62" s="54"/>
      <c r="E62" s="54"/>
      <c r="F62" s="5"/>
      <c r="G62" s="55"/>
      <c r="H62" s="48"/>
      <c r="I62" s="48"/>
      <c r="J62" s="48"/>
    </row>
    <row r="63" spans="1:10" s="2" customFormat="1" ht="30" customHeight="1" x14ac:dyDescent="0.3">
      <c r="A63" s="28"/>
      <c r="B63" s="61" t="s">
        <v>79</v>
      </c>
      <c r="C63" s="62"/>
      <c r="D63" s="62"/>
      <c r="E63" s="62"/>
      <c r="F63" s="45"/>
      <c r="G63" s="59" t="s">
        <v>64</v>
      </c>
      <c r="H63" s="60"/>
      <c r="I63" s="60"/>
      <c r="J63" s="60"/>
    </row>
    <row r="64" spans="1:10" ht="48" customHeight="1" x14ac:dyDescent="0.3">
      <c r="B64" s="56" t="s">
        <v>84</v>
      </c>
      <c r="C64" s="35" t="s">
        <v>76</v>
      </c>
      <c r="D64" s="35" t="s">
        <v>75</v>
      </c>
      <c r="E64" s="36" t="s">
        <v>3</v>
      </c>
      <c r="F64" s="5"/>
      <c r="G64" s="56" t="s">
        <v>84</v>
      </c>
      <c r="H64" s="35" t="s">
        <v>76</v>
      </c>
      <c r="I64" s="35" t="s">
        <v>75</v>
      </c>
      <c r="J64" s="36" t="s">
        <v>3</v>
      </c>
    </row>
    <row r="65" spans="2:10" ht="30" customHeight="1" x14ac:dyDescent="0.3">
      <c r="B65" s="38" t="s">
        <v>43</v>
      </c>
      <c r="C65" s="82"/>
      <c r="D65" s="82"/>
      <c r="E65" s="82">
        <f>PersonalCare[[#This Row],[Projected 
cost]]-PersonalCare[[#This Row],[Actual 
cost]]</f>
        <v>0</v>
      </c>
      <c r="F65" s="5"/>
      <c r="G65" s="38" t="s">
        <v>46</v>
      </c>
      <c r="H65" s="82"/>
      <c r="I65" s="82"/>
      <c r="J65" s="82">
        <f>Legal[[#This Row],[Projected 
cost]]-Legal[[#This Row],[Actual 
cost]]</f>
        <v>0</v>
      </c>
    </row>
    <row r="66" spans="2:10" ht="30" customHeight="1" x14ac:dyDescent="0.3">
      <c r="B66" s="38" t="s">
        <v>49</v>
      </c>
      <c r="C66" s="82"/>
      <c r="D66" s="82"/>
      <c r="E66" s="82">
        <f>PersonalCare[[#This Row],[Projected 
cost]]-PersonalCare[[#This Row],[Actual 
cost]]</f>
        <v>0</v>
      </c>
      <c r="F66" s="5"/>
      <c r="G66" s="38" t="s">
        <v>47</v>
      </c>
      <c r="H66" s="82"/>
      <c r="I66" s="82"/>
      <c r="J66" s="82">
        <f>Legal[[#This Row],[Projected 
cost]]-Legal[[#This Row],[Actual 
cost]]</f>
        <v>0</v>
      </c>
    </row>
    <row r="67" spans="2:10" ht="30" customHeight="1" x14ac:dyDescent="0.3">
      <c r="B67" s="38" t="s">
        <v>50</v>
      </c>
      <c r="C67" s="82"/>
      <c r="D67" s="82"/>
      <c r="E67" s="82">
        <f>PersonalCare[[#This Row],[Projected 
cost]]-PersonalCare[[#This Row],[Actual 
cost]]</f>
        <v>0</v>
      </c>
      <c r="F67" s="5"/>
      <c r="G67" s="38" t="s">
        <v>48</v>
      </c>
      <c r="H67" s="82"/>
      <c r="I67" s="82"/>
      <c r="J67" s="82">
        <f>Legal[[#This Row],[Projected 
cost]]-Legal[[#This Row],[Actual 
cost]]</f>
        <v>0</v>
      </c>
    </row>
    <row r="68" spans="2:10" ht="30" customHeight="1" x14ac:dyDescent="0.3">
      <c r="B68" s="38" t="s">
        <v>51</v>
      </c>
      <c r="C68" s="82"/>
      <c r="D68" s="82"/>
      <c r="E68" s="82">
        <f>PersonalCare[[#This Row],[Projected 
cost]]-PersonalCare[[#This Row],[Actual 
cost]]</f>
        <v>0</v>
      </c>
      <c r="F68" s="5"/>
      <c r="G68" s="38" t="s">
        <v>17</v>
      </c>
      <c r="H68" s="82"/>
      <c r="I68" s="82"/>
      <c r="J68" s="82">
        <f>Legal[[#This Row],[Projected 
cost]]-Legal[[#This Row],[Actual 
cost]]</f>
        <v>0</v>
      </c>
    </row>
    <row r="69" spans="2:10" ht="30" customHeight="1" x14ac:dyDescent="0.3">
      <c r="B69" s="38" t="s">
        <v>52</v>
      </c>
      <c r="C69" s="82"/>
      <c r="D69" s="82"/>
      <c r="E69" s="82">
        <f>PersonalCare[[#This Row],[Projected 
cost]]-PersonalCare[[#This Row],[Actual 
cost]]</f>
        <v>0</v>
      </c>
      <c r="F69" s="5"/>
      <c r="G69" s="40" t="s">
        <v>54</v>
      </c>
      <c r="H69" s="86"/>
      <c r="I69" s="86"/>
      <c r="J69" s="84">
        <f>SUBTOTAL(109,Legal[Difference])</f>
        <v>0</v>
      </c>
    </row>
    <row r="70" spans="2:10" ht="30" customHeight="1" x14ac:dyDescent="0.3">
      <c r="B70" s="38" t="s">
        <v>53</v>
      </c>
      <c r="C70" s="82"/>
      <c r="D70" s="82"/>
      <c r="E70" s="82">
        <f>PersonalCare[[#This Row],[Projected 
cost]]-PersonalCare[[#This Row],[Actual 
cost]]</f>
        <v>0</v>
      </c>
      <c r="F70" s="5"/>
      <c r="G70" s="42"/>
      <c r="H70" s="42"/>
      <c r="I70" s="42"/>
      <c r="J70" s="42"/>
    </row>
    <row r="71" spans="2:10" ht="30" customHeight="1" x14ac:dyDescent="0.3">
      <c r="B71" s="38" t="s">
        <v>17</v>
      </c>
      <c r="C71" s="82"/>
      <c r="D71" s="82"/>
      <c r="E71" s="82">
        <f>PersonalCare[[#This Row],[Projected 
cost]]-PersonalCare[[#This Row],[Actual 
cost]]</f>
        <v>0</v>
      </c>
      <c r="F71" s="5"/>
      <c r="G71" s="42"/>
      <c r="H71" s="42"/>
      <c r="I71" s="42"/>
      <c r="J71" s="42"/>
    </row>
    <row r="72" spans="2:10" ht="30" customHeight="1" x14ac:dyDescent="0.3">
      <c r="B72" s="40" t="s">
        <v>54</v>
      </c>
      <c r="C72" s="86"/>
      <c r="D72" s="86"/>
      <c r="E72" s="84">
        <f>SUBTOTAL(109,PersonalCare[Difference])</f>
        <v>0</v>
      </c>
      <c r="F72" s="5"/>
      <c r="G72" s="42"/>
      <c r="H72" s="42"/>
      <c r="I72" s="42"/>
      <c r="J72" s="42"/>
    </row>
    <row r="73" spans="2:10" ht="30" customHeight="1" x14ac:dyDescent="0.3">
      <c r="B73" s="26"/>
      <c r="C73" s="26"/>
      <c r="D73" s="26"/>
      <c r="E73" s="26"/>
      <c r="F73" s="5"/>
      <c r="G73" s="67" t="s">
        <v>80</v>
      </c>
      <c r="H73" s="67"/>
      <c r="I73" s="67"/>
      <c r="J73" s="88">
        <f>SUBTOTAL(109,Housing[Projected
cost],Transportation[Projected 
cost],Insurance[Projected
cost],Food[Projected 
cost],Pets[Projected 
cost],PersonalCare[Projected 
cost],Entertainment[Projected 
cost],Loans[Projected 
cost],Taxes[Projected 
cost],Savings[Projected 
cost],Gifts[Projected 
cost],Legal[Projected 
cost])</f>
        <v>1195</v>
      </c>
    </row>
    <row r="74" spans="2:10" ht="30" customHeight="1" x14ac:dyDescent="0.3">
      <c r="F74" s="5"/>
      <c r="G74" s="67"/>
      <c r="H74" s="67"/>
      <c r="I74" s="67"/>
      <c r="J74" s="88"/>
    </row>
    <row r="75" spans="2:10" ht="30" customHeight="1" x14ac:dyDescent="0.3">
      <c r="F75" s="5"/>
      <c r="G75" s="64" t="s">
        <v>81</v>
      </c>
      <c r="H75" s="64"/>
      <c r="I75" s="64"/>
      <c r="J75" s="89">
        <f>SUBTOTAL(109,Housing[Actual 
cost],Transportation[Actual 
cost],Insurance[Actual 
cost],Food[Actual 
cost],Pets[Actual 
cost],PersonalCare[Actual 
cost],Entertainment[Actual 
cost],Loans[Actual 
cost],Taxes[Actual 
cost],Savings[Actual 
cost],Gifts[Actual 
cost],Legal[Actual 
cost])</f>
        <v>1236</v>
      </c>
    </row>
    <row r="76" spans="2:10" ht="30" customHeight="1" x14ac:dyDescent="0.3">
      <c r="F76" s="5"/>
      <c r="G76" s="64"/>
      <c r="H76" s="64"/>
      <c r="I76" s="64"/>
      <c r="J76" s="89"/>
    </row>
    <row r="77" spans="2:10" ht="24.9" customHeight="1" x14ac:dyDescent="0.3">
      <c r="F77" s="5"/>
      <c r="G77" s="63" t="s">
        <v>82</v>
      </c>
      <c r="H77" s="63"/>
      <c r="I77" s="63"/>
      <c r="J77" s="90">
        <f>J73-J75</f>
        <v>-41</v>
      </c>
    </row>
    <row r="78" spans="2:10" ht="24.9" customHeight="1" x14ac:dyDescent="0.3">
      <c r="F78" s="5"/>
      <c r="G78" s="63"/>
      <c r="H78" s="63"/>
      <c r="I78" s="63"/>
      <c r="J78" s="90"/>
    </row>
    <row r="79" spans="2:10" ht="24.9" customHeight="1" x14ac:dyDescent="0.3">
      <c r="F79" s="5"/>
    </row>
    <row r="80" spans="2:10" ht="24.9" customHeight="1" x14ac:dyDescent="0.3">
      <c r="F80" s="5"/>
    </row>
    <row r="81" spans="6:6" ht="24.9" customHeight="1" x14ac:dyDescent="0.3">
      <c r="F81" s="5"/>
    </row>
  </sheetData>
  <mergeCells count="26">
    <mergeCell ref="B2:H2"/>
    <mergeCell ref="G38:J38"/>
    <mergeCell ref="G73:I74"/>
    <mergeCell ref="E4:G5"/>
    <mergeCell ref="E6:G7"/>
    <mergeCell ref="E8:G9"/>
    <mergeCell ref="B4:C4"/>
    <mergeCell ref="B9:C9"/>
    <mergeCell ref="H4:H5"/>
    <mergeCell ref="H6:H7"/>
    <mergeCell ref="H8:H9"/>
    <mergeCell ref="B28:E28"/>
    <mergeCell ref="B39:E39"/>
    <mergeCell ref="G28:J28"/>
    <mergeCell ref="G39:J39"/>
    <mergeCell ref="B47:E47"/>
    <mergeCell ref="G77:I78"/>
    <mergeCell ref="J77:J78"/>
    <mergeCell ref="J73:J74"/>
    <mergeCell ref="J75:J76"/>
    <mergeCell ref="G75:I76"/>
    <mergeCell ref="G47:J47"/>
    <mergeCell ref="B54:E54"/>
    <mergeCell ref="G54:J54"/>
    <mergeCell ref="B63:E63"/>
    <mergeCell ref="G63:J63"/>
  </mergeCells>
  <dataValidations count="12">
    <dataValidation allowBlank="1" showInputMessage="1" showErrorMessage="1" prompt="Create a Personal Monthly Budget in this worksheet. Helpful instructions on how to use this worksheet are in cells in this column. Arrow down to get started." sqref="A1" xr:uid="{535C1FB4-69DA-478A-9C24-451D9BD5B386}"/>
    <dataValidation allowBlank="1" showInputMessage="1" showErrorMessage="1" prompt="Title of this worksheet is in cell B2. Next instruction is in cell A4." sqref="A2" xr:uid="{B4FABB03-3192-4386-8C0C-14BCEBFC58A9}"/>
    <dataValidation allowBlank="1" showInputMessage="1" showErrorMessage="1" prompt="Projected Monthly Income label is in cell at right. Enter Income 1 in cell C5 and Extra Income in C6 to calculate Total monthly income in C7. Next instruction is in cell A7." sqref="A4" xr:uid="{37ECE25A-D750-4901-9936-FA0425D6DFC1}"/>
    <dataValidation allowBlank="1" showInputMessage="1" showErrorMessage="1" prompt="Projected Balance is auto calculated in cell H4, Actual Balance in H6, and Difference in H8. Next instruction is in cell A9." sqref="A7" xr:uid="{30295BAD-27FA-449C-8A78-ECFC2ACE1A2B}"/>
    <dataValidation allowBlank="1" showInputMessage="1" showErrorMessage="1" prompt="Actual Monthly Income label is in cell at right. Enter Income 1 in cell C10 and Extra Income in C11 to calculate Total monthly income in C12. Next instruction is in cell A15." sqref="A9" xr:uid="{23FC07BB-1058-4403-A6BB-F2E3DAB6391D}"/>
    <dataValidation allowBlank="1" showInputMessage="1" showErrorMessage="1" prompt="Enter details in Housing table starting in cell at right and in Entertainment table starting in cell G15. Next instruction is in cell A29." sqref="A15" xr:uid="{DCC6E90E-6B90-466F-863D-46F7DA3C4296}"/>
    <dataValidation allowBlank="1" showInputMessage="1" showErrorMessage="1" prompt="Enter details in Transportation table starting in cell at right and in Loans table starting in cell G29. Next instruction is in cell A40." sqref="A29" xr:uid="{AFC8D67D-8805-4E04-8494-156CF7945383}"/>
    <dataValidation allowBlank="1" showInputMessage="1" showErrorMessage="1" prompt="Enter details in Insurance table starting in cell at right and in Taxes table starting in cell G40. Next instruction is in cell A48." sqref="A40" xr:uid="{34699D58-6783-4DA8-AD00-EB6D5B4F4886}"/>
    <dataValidation allowBlank="1" showInputMessage="1" showErrorMessage="1" prompt="Enter details in Food table starting in cell at right and in Savings table starting in cell G48. Next instruction is in cell A55." sqref="A48" xr:uid="{E10C94B7-CAAB-4591-99E4-5A50789CA061}"/>
    <dataValidation allowBlank="1" showInputMessage="1" showErrorMessage="1" prompt="Enter details in Personal Care table starting in cell at right and in Legal table starting in cell G64. Next instruction is in cell A73." sqref="A64" xr:uid="{4D40684C-D56F-4273-B2CC-5C8947747B1A}"/>
    <dataValidation allowBlank="1" showInputMessage="1" showErrorMessage="1" prompt="Total Projected Cost is auto calculated in cell J73, Total Actual Cost in J75, and Total Difference in J77." sqref="A73" xr:uid="{7663E59F-1158-4833-8ADA-EE341AD75E0A}"/>
    <dataValidation allowBlank="1" showInputMessage="1" showErrorMessage="1" prompt="Enter details in Pets table starting in cell at right and in Gifts table starting in cell G55. Next instruction is in cell A64." sqref="A55" xr:uid="{2288A180-A788-4190-A6AF-985B4E7FF023}"/>
  </dataValidations>
  <printOptions horizontalCentered="1"/>
  <pageMargins left="0.4" right="0.4" top="0.4" bottom="0.4" header="0.3" footer="0.5"/>
  <pageSetup scale="54" fitToHeight="0" orientation="portrait" r:id="rId1"/>
  <headerFooter differentFirst="1">
    <oddFooter>Page &amp;P of &amp;N</oddFooter>
  </headerFooter>
  <ignoredErrors>
    <ignoredError sqref="J16:J24 E30:E36 J30:J35 J41:J44 E41:E44 E49:E51 J49:J51 J56:J58 J65:J68 J73:J76 E65:E71 E60 E56:E59" emptyCellReference="1"/>
  </ignoredErrors>
  <drawing r:id="rId2"/>
  <tableParts count="12">
    <tablePart r:id="rId3"/>
    <tablePart r:id="rId4"/>
    <tablePart r:id="rId5"/>
    <tablePart r:id="rId6"/>
    <tablePart r:id="rId7"/>
    <tablePart r:id="rId8"/>
    <tablePart r:id="rId9"/>
    <tablePart r:id="rId10"/>
    <tablePart r:id="rId11"/>
    <tablePart r:id="rId12"/>
    <tablePart r:id="rId13"/>
    <tablePart r:id="rId14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Image xmlns="71af3243-3dd4-4a8d-8c0d-dd76da1f02a5">
      <Url xsi:nil="true"/>
      <Description xsi:nil="true"/>
    </Image>
    <Status xmlns="71af3243-3dd4-4a8d-8c0d-dd76da1f02a5">Not started</Status>
    <Background xmlns="71af3243-3dd4-4a8d-8c0d-dd76da1f02a5">false</Background>
    <_ip_UnifiedCompliancePolicyProperties xmlns="http://schemas.microsoft.com/sharepoint/v3" xsi:nil="true"/>
    <ImageTagsTaxHTField xmlns="71af3243-3dd4-4a8d-8c0d-dd76da1f02a5">
      <Terms xmlns="http://schemas.microsoft.com/office/infopath/2007/PartnerControls"/>
    </ImageTagsTaxHTField>
    <TaxCatchAll xmlns="230e9df3-be65-4c73-a93b-d1236ebd677e" xsi:nil="true"/>
    <MediaServiceKeyPoints xmlns="71af3243-3dd4-4a8d-8c0d-dd76da1f02a5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9F111ED35F8CC479449609E8A0923A6" ma:contentTypeVersion="27" ma:contentTypeDescription="Create a new document." ma:contentTypeScope="" ma:versionID="c6f9a84f66a9c8b9a21755b9ffafb945">
  <xsd:schema xmlns:xsd="http://www.w3.org/2001/XMLSchema" xmlns:xs="http://www.w3.org/2001/XMLSchema" xmlns:p="http://schemas.microsoft.com/office/2006/metadata/properties" xmlns:ns1="http://schemas.microsoft.com/sharepoint/v3" xmlns:ns2="71af3243-3dd4-4a8d-8c0d-dd76da1f02a5" xmlns:ns3="16c05727-aa75-4e4a-9b5f-8a80a1165891" xmlns:ns4="230e9df3-be65-4c73-a93b-d1236ebd677e" targetNamespace="http://schemas.microsoft.com/office/2006/metadata/properties" ma:root="true" ma:fieldsID="27df39e3e7036dff54f89ddd5805ce72" ns1:_="" ns2:_="" ns3:_="" ns4:_="">
    <xsd:import namespace="http://schemas.microsoft.com/sharepoint/v3"/>
    <xsd:import namespace="71af3243-3dd4-4a8d-8c0d-dd76da1f02a5"/>
    <xsd:import namespace="16c05727-aa75-4e4a-9b5f-8a80a1165891"/>
    <xsd:import namespace="230e9df3-be65-4c73-a93b-d1236ebd677e"/>
    <xsd:element name="properties">
      <xsd:complexType>
        <xsd:sequence>
          <xsd:element name="documentManagement">
            <xsd:complexType>
              <xsd:all>
                <xsd:element ref="ns2:Status" minOccurs="0"/>
                <xsd:element ref="ns2:Image" minOccurs="0"/>
                <xsd:element ref="ns2:MediaServiceMetadata" minOccurs="0"/>
                <xsd:element ref="ns2:MediaServiceFastMetadata" minOccurs="0"/>
                <xsd:element ref="ns2:MediaServiceOCR" minOccurs="0"/>
                <xsd:element ref="ns2:MediaServiceAutoTags" minOccurs="0"/>
                <xsd:element ref="ns2:MediaServiceEventHashCode" minOccurs="0"/>
                <xsd:element ref="ns2:MediaServiceGenerationTime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1:_ip_UnifiedCompliancePolicyProperties" minOccurs="0"/>
                <xsd:element ref="ns1:_ip_UnifiedCompliancePolicyUIAction" minOccurs="0"/>
                <xsd:element ref="ns4:TaxCatchAll" minOccurs="0"/>
                <xsd:element ref="ns2:ImageTagsTaxHTField" minOccurs="0"/>
                <xsd:element ref="ns2:MediaServiceLocation" minOccurs="0"/>
                <xsd:element ref="ns2:MediaLengthInSeconds" minOccurs="0"/>
                <xsd:element ref="ns2:Background" minOccurs="0"/>
                <xsd:element ref="ns2:MediaServiceSearchProperties" minOccurs="0"/>
                <xsd:element ref="ns2:MediaServiceDocTags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0" nillable="true" ma:displayName="Unified Compliance Policy Properties" ma:hidden="true" ma:internalName="_ip_UnifiedCompliancePolicyProperties" ma:readOnly="false">
      <xsd:simpleType>
        <xsd:restriction base="dms:Note"/>
      </xsd:simpleType>
    </xsd:element>
    <xsd:element name="_ip_UnifiedCompliancePolicyUIAction" ma:index="21" nillable="true" ma:displayName="Unified Compliance Policy UI Action" ma:hidden="true" ma:internalName="_ip_UnifiedCompliancePolicyUIAction" ma:readOnly="fals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1af3243-3dd4-4a8d-8c0d-dd76da1f02a5" elementFormDefault="qualified">
    <xsd:import namespace="http://schemas.microsoft.com/office/2006/documentManagement/types"/>
    <xsd:import namespace="http://schemas.microsoft.com/office/infopath/2007/PartnerControls"/>
    <xsd:element name="Status" ma:index="2" nillable="true" ma:displayName="Status" ma:default="Not started" ma:format="Dropdown" ma:internalName="Status" ma:readOnly="false">
      <xsd:simpleType>
        <xsd:restriction base="dms:Choice">
          <xsd:enumeration value="Not started"/>
          <xsd:enumeration value="In Progress"/>
          <xsd:enumeration value="Completed"/>
        </xsd:restriction>
      </xsd:simpleType>
    </xsd:element>
    <xsd:element name="Image" ma:index="3" nillable="true" ma:displayName="Image" ma:format="Image" ma:internalName="Image" ma:readOnly="fals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CR" ma:index="10" nillable="true" ma:displayName="MediaServiceOCR" ma:hidden="true" ma:internalName="MediaServiceOCR" ma:readOnly="true">
      <xsd:simpleType>
        <xsd:restriction base="dms:Note"/>
      </xsd:simpleType>
    </xsd:element>
    <xsd:element name="MediaServiceAutoTags" ma:index="11" nillable="true" ma:displayName="MediaServiceAutoTags" ma:hidden="true" ma:internalName="MediaServiceAutoTags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hidden="true" ma:internalName="MediaServiceKeyPoints" ma:readOnly="false">
      <xsd:simpleType>
        <xsd:restriction base="dms:Note"/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  <xsd:element name="ImageTagsTaxHTField" ma:index="25" nillable="true" ma:taxonomy="true" ma:internalName="ImageTagsTaxHTField" ma:taxonomyFieldName="MediaServiceImageTags" ma:displayName="Image Tags" ma:readOnly="false" ma:fieldId="{5cf76f15-5ced-4ddc-b409-7134ff3c332f}" ma:taxonomyMulti="true" ma:sspId="e385fb40-52d4-4fae-9c5b-3e8ff8a5878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26" nillable="true" ma:displayName="Location" ma:hidden="true" ma:internalName="MediaServiceLocation" ma:readOnly="true">
      <xsd:simpleType>
        <xsd:restriction base="dms:Text"/>
      </xsd:simpleType>
    </xsd:element>
    <xsd:element name="MediaLengthInSeconds" ma:index="27" nillable="true" ma:displayName="MediaLengthInSeconds" ma:hidden="true" ma:internalName="MediaLengthInSeconds" ma:readOnly="true">
      <xsd:simpleType>
        <xsd:restriction base="dms:Unknown"/>
      </xsd:simpleType>
    </xsd:element>
    <xsd:element name="Background" ma:index="28" nillable="true" ma:displayName="Background" ma:default="0" ma:format="Dropdown" ma:internalName="Background">
      <xsd:simpleType>
        <xsd:restriction base="dms:Boolean"/>
      </xsd:simpleType>
    </xsd:element>
    <xsd:element name="MediaServiceSearchProperties" ma:index="29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ocTags" ma:index="30" nillable="true" ma:displayName="MediaServiceDocTags" ma:hidden="true" ma:internalName="MediaServiceDocTags" ma:readOnly="true">
      <xsd:simpleType>
        <xsd:restriction base="dms:Note"/>
      </xsd:simpleType>
    </xsd:element>
    <xsd:element name="MediaServiceObjectDetectorVersions" ma:index="31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6c05727-aa75-4e4a-9b5f-8a80a1165891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Shared With" ma:hidden="true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Shared With Details" ma:hidden="true" ma:internalName="SharedWithDetail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0e9df3-be65-4c73-a93b-d1236ebd677e" elementFormDefault="qualified">
    <xsd:import namespace="http://schemas.microsoft.com/office/2006/documentManagement/types"/>
    <xsd:import namespace="http://schemas.microsoft.com/office/infopath/2007/PartnerControls"/>
    <xsd:element name="TaxCatchAll" ma:index="23" nillable="true" ma:displayName="Taxonomy Catch All Column" ma:hidden="true" ma:list="{3f6bfcbc-3db3-4ae6-bd76-326f0798ad28}" ma:internalName="TaxCatchAll" ma:readOnly="false" ma:showField="CatchAllData" ma:web="16c05727-aa75-4e4a-9b5f-8a80a116589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08AC7FD9-EBCF-4CC4-BE1C-34B80F7E8353}">
  <ds:schemaRefs>
    <ds:schemaRef ds:uri="http://schemas.microsoft.com/office/2006/documentManagement/types"/>
    <ds:schemaRef ds:uri="http://schemas.openxmlformats.org/package/2006/metadata/core-properties"/>
    <ds:schemaRef ds:uri="http://purl.org/dc/elements/1.1/"/>
    <ds:schemaRef ds:uri="http://schemas.microsoft.com/sharepoint/v3"/>
    <ds:schemaRef ds:uri="http://purl.org/dc/terms/"/>
    <ds:schemaRef ds:uri="http://purl.org/dc/dcmitype/"/>
    <ds:schemaRef ds:uri="http://www.w3.org/XML/1998/namespace"/>
    <ds:schemaRef ds:uri="http://schemas.microsoft.com/office/infopath/2007/PartnerControls"/>
    <ds:schemaRef ds:uri="http://schemas.microsoft.com/office/2006/metadata/properties"/>
    <ds:schemaRef ds:uri="230e9df3-be65-4c73-a93b-d1236ebd677e"/>
    <ds:schemaRef ds:uri="16c05727-aa75-4e4a-9b5f-8a80a1165891"/>
    <ds:schemaRef ds:uri="71af3243-3dd4-4a8d-8c0d-dd76da1f02a5"/>
  </ds:schemaRefs>
</ds:datastoreItem>
</file>

<file path=customXml/itemProps2.xml><?xml version="1.0" encoding="utf-8"?>
<ds:datastoreItem xmlns:ds="http://schemas.openxmlformats.org/officeDocument/2006/customXml" ds:itemID="{C1766A65-F7C1-4A05-AEB7-FE8822B53FA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A0798E9-19EF-47BB-B28E-84199D1A56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71af3243-3dd4-4a8d-8c0d-dd76da1f02a5"/>
    <ds:schemaRef ds:uri="16c05727-aa75-4e4a-9b5f-8a80a1165891"/>
    <ds:schemaRef ds:uri="230e9df3-be65-4c73-a93b-d1236ebd677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TM33398600</Templat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Start</vt:lpstr>
      <vt:lpstr>Personal Monthly Budget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Peeyoosh Kumar</dc:creator>
  <cp:lastModifiedBy>Peeyoosh Kumar</cp:lastModifiedBy>
  <dcterms:created xsi:type="dcterms:W3CDTF">2022-11-06T05:34:26Z</dcterms:created>
  <dcterms:modified xsi:type="dcterms:W3CDTF">2025-12-28T21:52:18Z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0x01010079F111ED35F8CC479449609E8A0923A6</vt:lpwstr>
  </property>
</Properties>
</file>